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B0F2C803-19E1-4CA4-938A-3CEBE4E15EB2}" xr6:coauthVersionLast="47" xr6:coauthVersionMax="47" xr10:uidLastSave="{00000000-0000-0000-0000-000000000000}"/>
  <bookViews>
    <workbookView xWindow="5070" yWindow="5070" windowWidth="28800" windowHeight="15435" xr2:uid="{00000000-000D-0000-FFFF-FFFF00000000}"/>
  </bookViews>
  <sheets>
    <sheet name="Site_Data" sheetId="1" r:id="rId1"/>
    <sheet name="Summary" sheetId="2" r:id="rId2"/>
  </sheets>
  <definedNames>
    <definedName name="_xlnm._FilterDatabase" localSheetId="0" hidden="1">Site_Data!$C$39:$E$306</definedName>
    <definedName name="_xlnm.Extract" localSheetId="1">Summary!#REF!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G266" i="1"/>
  <c r="F266" i="1"/>
  <c r="G265" i="1"/>
  <c r="F265" i="1"/>
  <c r="G220" i="1"/>
  <c r="F220" i="1"/>
  <c r="G219" i="1"/>
  <c r="F219" i="1"/>
  <c r="G174" i="1"/>
  <c r="F174" i="1"/>
  <c r="G173" i="1"/>
  <c r="F173" i="1"/>
  <c r="G128" i="1"/>
  <c r="F128" i="1"/>
  <c r="G127" i="1"/>
  <c r="F127" i="1"/>
  <c r="G82" i="1"/>
  <c r="F82" i="1"/>
  <c r="G81" i="1"/>
  <c r="F81" i="1"/>
  <c r="G36" i="1"/>
  <c r="F36" i="1"/>
  <c r="P50" i="2"/>
  <c r="E50" i="2"/>
  <c r="P49" i="2"/>
  <c r="P35" i="2"/>
  <c r="E35" i="2"/>
  <c r="P34" i="2"/>
  <c r="P24" i="2"/>
  <c r="E24" i="2"/>
  <c r="P23" i="2"/>
  <c r="P307" i="1"/>
  <c r="P292" i="1"/>
  <c r="P281" i="1"/>
  <c r="P261" i="1"/>
  <c r="P246" i="1"/>
  <c r="P235" i="1"/>
  <c r="P215" i="1"/>
  <c r="P200" i="1"/>
  <c r="P189" i="1"/>
  <c r="P169" i="1"/>
  <c r="P154" i="1"/>
  <c r="P143" i="1"/>
  <c r="P123" i="1"/>
  <c r="P108" i="1"/>
  <c r="P97" i="1"/>
  <c r="P77" i="1"/>
  <c r="P62" i="1"/>
  <c r="P51" i="1"/>
  <c r="O11" i="2"/>
  <c r="O12" i="2"/>
  <c r="O13" i="2"/>
  <c r="O14" i="2"/>
  <c r="O15" i="2"/>
  <c r="P15" i="2" s="1"/>
  <c r="O16" i="2"/>
  <c r="O17" i="2"/>
  <c r="O18" i="2"/>
  <c r="O19" i="2"/>
  <c r="P19" i="2" s="1"/>
  <c r="O20" i="2"/>
  <c r="O21" i="2"/>
  <c r="O22" i="2"/>
  <c r="O26" i="2"/>
  <c r="P26" i="2" s="1"/>
  <c r="O27" i="2"/>
  <c r="O28" i="2"/>
  <c r="O29" i="2"/>
  <c r="O30" i="2"/>
  <c r="O31" i="2"/>
  <c r="O32" i="2"/>
  <c r="O33" i="2"/>
  <c r="O37" i="2"/>
  <c r="P37" i="2" s="1"/>
  <c r="O38" i="2"/>
  <c r="O39" i="2"/>
  <c r="O40" i="2"/>
  <c r="O41" i="2"/>
  <c r="O42" i="2"/>
  <c r="O43" i="2"/>
  <c r="O44" i="2"/>
  <c r="O45" i="2"/>
  <c r="P45" i="2" s="1"/>
  <c r="O46" i="2"/>
  <c r="O47" i="2"/>
  <c r="O48" i="2"/>
  <c r="O39" i="1"/>
  <c r="O40" i="1"/>
  <c r="O41" i="1"/>
  <c r="O42" i="1"/>
  <c r="O43" i="1"/>
  <c r="P43" i="1" s="1"/>
  <c r="O44" i="1"/>
  <c r="O45" i="1"/>
  <c r="O46" i="1"/>
  <c r="O47" i="1"/>
  <c r="O48" i="1"/>
  <c r="O49" i="1"/>
  <c r="O50" i="1"/>
  <c r="O54" i="1"/>
  <c r="P54" i="1" s="1"/>
  <c r="O55" i="1"/>
  <c r="O56" i="1"/>
  <c r="O57" i="1"/>
  <c r="O58" i="1"/>
  <c r="O59" i="1"/>
  <c r="O60" i="1"/>
  <c r="O61" i="1"/>
  <c r="O65" i="1"/>
  <c r="P65" i="1" s="1"/>
  <c r="O66" i="1"/>
  <c r="O67" i="1"/>
  <c r="O68" i="1"/>
  <c r="O69" i="1"/>
  <c r="O70" i="1"/>
  <c r="O71" i="1"/>
  <c r="O72" i="1"/>
  <c r="O73" i="1"/>
  <c r="P73" i="1" s="1"/>
  <c r="O74" i="1"/>
  <c r="O75" i="1"/>
  <c r="O76" i="1"/>
  <c r="O85" i="1"/>
  <c r="O86" i="1"/>
  <c r="O87" i="1"/>
  <c r="O88" i="1"/>
  <c r="O89" i="1"/>
  <c r="P89" i="1" s="1"/>
  <c r="O90" i="1"/>
  <c r="O91" i="1"/>
  <c r="O92" i="1"/>
  <c r="O93" i="1"/>
  <c r="O94" i="1"/>
  <c r="O95" i="1"/>
  <c r="O96" i="1"/>
  <c r="O100" i="1"/>
  <c r="P100" i="1" s="1"/>
  <c r="O101" i="1"/>
  <c r="O102" i="1"/>
  <c r="O103" i="1"/>
  <c r="O104" i="1"/>
  <c r="O105" i="1"/>
  <c r="O106" i="1"/>
  <c r="O107" i="1"/>
  <c r="O111" i="1"/>
  <c r="P111" i="1" s="1"/>
  <c r="O112" i="1"/>
  <c r="O113" i="1"/>
  <c r="O114" i="1"/>
  <c r="O115" i="1"/>
  <c r="O116" i="1"/>
  <c r="O117" i="1"/>
  <c r="O118" i="1"/>
  <c r="O119" i="1"/>
  <c r="P119" i="1" s="1"/>
  <c r="O120" i="1"/>
  <c r="O121" i="1"/>
  <c r="O122" i="1"/>
  <c r="O131" i="1"/>
  <c r="O132" i="1"/>
  <c r="O133" i="1"/>
  <c r="O134" i="1"/>
  <c r="O135" i="1"/>
  <c r="P135" i="1" s="1"/>
  <c r="O136" i="1"/>
  <c r="O137" i="1"/>
  <c r="O138" i="1"/>
  <c r="O139" i="1"/>
  <c r="O140" i="1"/>
  <c r="O141" i="1"/>
  <c r="O142" i="1"/>
  <c r="O146" i="1"/>
  <c r="P146" i="1" s="1"/>
  <c r="O147" i="1"/>
  <c r="O148" i="1"/>
  <c r="O149" i="1"/>
  <c r="O150" i="1"/>
  <c r="O151" i="1"/>
  <c r="O152" i="1"/>
  <c r="O153" i="1"/>
  <c r="O157" i="1"/>
  <c r="P157" i="1" s="1"/>
  <c r="O158" i="1"/>
  <c r="O159" i="1"/>
  <c r="O160" i="1"/>
  <c r="O161" i="1"/>
  <c r="O162" i="1"/>
  <c r="O163" i="1"/>
  <c r="O164" i="1"/>
  <c r="O165" i="1"/>
  <c r="P165" i="1" s="1"/>
  <c r="O166" i="1"/>
  <c r="O167" i="1"/>
  <c r="O168" i="1"/>
  <c r="O177" i="1"/>
  <c r="O178" i="1"/>
  <c r="O179" i="1"/>
  <c r="O180" i="1"/>
  <c r="O181" i="1"/>
  <c r="P181" i="1" s="1"/>
  <c r="O182" i="1"/>
  <c r="O183" i="1"/>
  <c r="O184" i="1"/>
  <c r="O185" i="1"/>
  <c r="O186" i="1"/>
  <c r="O187" i="1"/>
  <c r="O188" i="1"/>
  <c r="O192" i="1"/>
  <c r="P192" i="1" s="1"/>
  <c r="O193" i="1"/>
  <c r="O194" i="1"/>
  <c r="O195" i="1"/>
  <c r="O196" i="1"/>
  <c r="O197" i="1"/>
  <c r="O198" i="1"/>
  <c r="O199" i="1"/>
  <c r="O203" i="1"/>
  <c r="P203" i="1" s="1"/>
  <c r="O204" i="1"/>
  <c r="P204" i="1" s="1"/>
  <c r="O205" i="1"/>
  <c r="P205" i="1" s="1"/>
  <c r="O206" i="1"/>
  <c r="O207" i="1"/>
  <c r="O208" i="1"/>
  <c r="O209" i="1"/>
  <c r="O210" i="1"/>
  <c r="O211" i="1"/>
  <c r="P211" i="1" s="1"/>
  <c r="O212" i="1"/>
  <c r="O213" i="1"/>
  <c r="O214" i="1"/>
  <c r="O223" i="1"/>
  <c r="O224" i="1"/>
  <c r="O225" i="1"/>
  <c r="O226" i="1"/>
  <c r="O227" i="1"/>
  <c r="P227" i="1" s="1"/>
  <c r="O228" i="1"/>
  <c r="O229" i="1"/>
  <c r="O230" i="1"/>
  <c r="O231" i="1"/>
  <c r="O232" i="1"/>
  <c r="O233" i="1"/>
  <c r="O234" i="1"/>
  <c r="O238" i="1"/>
  <c r="O239" i="1"/>
  <c r="O240" i="1"/>
  <c r="O241" i="1"/>
  <c r="O242" i="1"/>
  <c r="O243" i="1"/>
  <c r="O244" i="1"/>
  <c r="O245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4" i="1"/>
  <c r="O285" i="1"/>
  <c r="O286" i="1"/>
  <c r="O287" i="1"/>
  <c r="O288" i="1"/>
  <c r="O289" i="1"/>
  <c r="O290" i="1"/>
  <c r="O291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N11" i="2"/>
  <c r="N12" i="2"/>
  <c r="N13" i="2"/>
  <c r="N14" i="2"/>
  <c r="N15" i="2"/>
  <c r="N16" i="2"/>
  <c r="N17" i="2"/>
  <c r="N18" i="2"/>
  <c r="N19" i="2"/>
  <c r="N20" i="2"/>
  <c r="N21" i="2"/>
  <c r="N22" i="2"/>
  <c r="N26" i="2"/>
  <c r="N27" i="2"/>
  <c r="N28" i="2"/>
  <c r="N29" i="2"/>
  <c r="N30" i="2"/>
  <c r="N31" i="2"/>
  <c r="N32" i="2"/>
  <c r="N33" i="2"/>
  <c r="N37" i="2"/>
  <c r="N38" i="2"/>
  <c r="N39" i="2"/>
  <c r="N40" i="2"/>
  <c r="N41" i="2"/>
  <c r="N42" i="2"/>
  <c r="N43" i="2"/>
  <c r="N44" i="2"/>
  <c r="N45" i="2"/>
  <c r="N46" i="2"/>
  <c r="N47" i="2"/>
  <c r="N48" i="2"/>
  <c r="N39" i="1"/>
  <c r="N40" i="1"/>
  <c r="N41" i="1"/>
  <c r="N42" i="1"/>
  <c r="N43" i="1"/>
  <c r="N44" i="1"/>
  <c r="N45" i="1"/>
  <c r="N46" i="1"/>
  <c r="N47" i="1"/>
  <c r="N48" i="1"/>
  <c r="N49" i="1"/>
  <c r="N50" i="1"/>
  <c r="N54" i="1"/>
  <c r="N55" i="1"/>
  <c r="N56" i="1"/>
  <c r="N57" i="1"/>
  <c r="N58" i="1"/>
  <c r="N59" i="1"/>
  <c r="N60" i="1"/>
  <c r="N61" i="1"/>
  <c r="N65" i="1"/>
  <c r="N66" i="1"/>
  <c r="N67" i="1"/>
  <c r="N68" i="1"/>
  <c r="N69" i="1"/>
  <c r="N70" i="1"/>
  <c r="N71" i="1"/>
  <c r="N72" i="1"/>
  <c r="N73" i="1"/>
  <c r="N74" i="1"/>
  <c r="N75" i="1"/>
  <c r="N76" i="1"/>
  <c r="N85" i="1"/>
  <c r="N86" i="1"/>
  <c r="N87" i="1"/>
  <c r="N88" i="1"/>
  <c r="N89" i="1"/>
  <c r="N90" i="1"/>
  <c r="N91" i="1"/>
  <c r="N92" i="1"/>
  <c r="N93" i="1"/>
  <c r="N94" i="1"/>
  <c r="N95" i="1"/>
  <c r="N96" i="1"/>
  <c r="N100" i="1"/>
  <c r="N101" i="1"/>
  <c r="N102" i="1"/>
  <c r="N103" i="1"/>
  <c r="N104" i="1"/>
  <c r="N105" i="1"/>
  <c r="N106" i="1"/>
  <c r="N107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6" i="1"/>
  <c r="N147" i="1"/>
  <c r="N148" i="1"/>
  <c r="N149" i="1"/>
  <c r="N150" i="1"/>
  <c r="N151" i="1"/>
  <c r="N152" i="1"/>
  <c r="N153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92" i="1"/>
  <c r="N193" i="1"/>
  <c r="N194" i="1"/>
  <c r="N195" i="1"/>
  <c r="N196" i="1"/>
  <c r="N197" i="1"/>
  <c r="N198" i="1"/>
  <c r="N199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8" i="1"/>
  <c r="N239" i="1"/>
  <c r="N240" i="1"/>
  <c r="N241" i="1"/>
  <c r="N242" i="1"/>
  <c r="N243" i="1"/>
  <c r="N244" i="1"/>
  <c r="N245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4" i="1"/>
  <c r="N285" i="1"/>
  <c r="N286" i="1"/>
  <c r="N287" i="1"/>
  <c r="N288" i="1"/>
  <c r="N289" i="1"/>
  <c r="N290" i="1"/>
  <c r="N291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M11" i="2"/>
  <c r="P11" i="2" s="1"/>
  <c r="M12" i="2"/>
  <c r="M13" i="2"/>
  <c r="M14" i="2"/>
  <c r="M15" i="2"/>
  <c r="M16" i="2"/>
  <c r="M17" i="2"/>
  <c r="M18" i="2"/>
  <c r="M19" i="2"/>
  <c r="M20" i="2"/>
  <c r="M21" i="2"/>
  <c r="M22" i="2"/>
  <c r="M26" i="2"/>
  <c r="M27" i="2"/>
  <c r="M28" i="2"/>
  <c r="M29" i="2"/>
  <c r="M30" i="2"/>
  <c r="P30" i="2" s="1"/>
  <c r="M31" i="2"/>
  <c r="M32" i="2"/>
  <c r="M33" i="2"/>
  <c r="M37" i="2"/>
  <c r="M38" i="2"/>
  <c r="M39" i="2"/>
  <c r="M40" i="2"/>
  <c r="M41" i="2"/>
  <c r="P41" i="2" s="1"/>
  <c r="M42" i="2"/>
  <c r="M43" i="2"/>
  <c r="M44" i="2"/>
  <c r="M45" i="2"/>
  <c r="M46" i="2"/>
  <c r="M47" i="2"/>
  <c r="M48" i="2"/>
  <c r="M39" i="1"/>
  <c r="P39" i="1" s="1"/>
  <c r="M40" i="1"/>
  <c r="M41" i="1"/>
  <c r="M42" i="1"/>
  <c r="M43" i="1"/>
  <c r="M44" i="1"/>
  <c r="M45" i="1"/>
  <c r="M46" i="1"/>
  <c r="M47" i="1"/>
  <c r="P47" i="1" s="1"/>
  <c r="M48" i="1"/>
  <c r="M49" i="1"/>
  <c r="M50" i="1"/>
  <c r="M54" i="1"/>
  <c r="M55" i="1"/>
  <c r="M56" i="1"/>
  <c r="M57" i="1"/>
  <c r="M58" i="1"/>
  <c r="P58" i="1" s="1"/>
  <c r="M59" i="1"/>
  <c r="M60" i="1"/>
  <c r="M61" i="1"/>
  <c r="M65" i="1"/>
  <c r="M66" i="1"/>
  <c r="M67" i="1"/>
  <c r="M68" i="1"/>
  <c r="M69" i="1"/>
  <c r="P69" i="1" s="1"/>
  <c r="M70" i="1"/>
  <c r="M71" i="1"/>
  <c r="M72" i="1"/>
  <c r="M73" i="1"/>
  <c r="M74" i="1"/>
  <c r="M75" i="1"/>
  <c r="M76" i="1"/>
  <c r="M85" i="1"/>
  <c r="P85" i="1" s="1"/>
  <c r="M86" i="1"/>
  <c r="M87" i="1"/>
  <c r="M88" i="1"/>
  <c r="M89" i="1"/>
  <c r="M90" i="1"/>
  <c r="M91" i="1"/>
  <c r="M92" i="1"/>
  <c r="M93" i="1"/>
  <c r="P93" i="1" s="1"/>
  <c r="M94" i="1"/>
  <c r="M95" i="1"/>
  <c r="M96" i="1"/>
  <c r="M100" i="1"/>
  <c r="M101" i="1"/>
  <c r="M102" i="1"/>
  <c r="M103" i="1"/>
  <c r="M104" i="1"/>
  <c r="P104" i="1" s="1"/>
  <c r="M105" i="1"/>
  <c r="M106" i="1"/>
  <c r="M107" i="1"/>
  <c r="M111" i="1"/>
  <c r="M112" i="1"/>
  <c r="M113" i="1"/>
  <c r="M114" i="1"/>
  <c r="M115" i="1"/>
  <c r="P115" i="1" s="1"/>
  <c r="M116" i="1"/>
  <c r="M117" i="1"/>
  <c r="M118" i="1"/>
  <c r="M119" i="1"/>
  <c r="M120" i="1"/>
  <c r="M121" i="1"/>
  <c r="M122" i="1"/>
  <c r="M131" i="1"/>
  <c r="P131" i="1" s="1"/>
  <c r="M132" i="1"/>
  <c r="M133" i="1"/>
  <c r="M134" i="1"/>
  <c r="M135" i="1"/>
  <c r="M136" i="1"/>
  <c r="M137" i="1"/>
  <c r="M138" i="1"/>
  <c r="M139" i="1"/>
  <c r="P139" i="1" s="1"/>
  <c r="M140" i="1"/>
  <c r="M141" i="1"/>
  <c r="M142" i="1"/>
  <c r="M146" i="1"/>
  <c r="M147" i="1"/>
  <c r="M148" i="1"/>
  <c r="M149" i="1"/>
  <c r="M150" i="1"/>
  <c r="P150" i="1" s="1"/>
  <c r="M151" i="1"/>
  <c r="M152" i="1"/>
  <c r="M153" i="1"/>
  <c r="M157" i="1"/>
  <c r="M158" i="1"/>
  <c r="M159" i="1"/>
  <c r="M160" i="1"/>
  <c r="M161" i="1"/>
  <c r="P161" i="1" s="1"/>
  <c r="M162" i="1"/>
  <c r="M163" i="1"/>
  <c r="M164" i="1"/>
  <c r="M165" i="1"/>
  <c r="M166" i="1"/>
  <c r="M167" i="1"/>
  <c r="M168" i="1"/>
  <c r="M177" i="1"/>
  <c r="P177" i="1" s="1"/>
  <c r="M178" i="1"/>
  <c r="M179" i="1"/>
  <c r="M180" i="1"/>
  <c r="M181" i="1"/>
  <c r="M182" i="1"/>
  <c r="M183" i="1"/>
  <c r="M184" i="1"/>
  <c r="M185" i="1"/>
  <c r="P185" i="1" s="1"/>
  <c r="M186" i="1"/>
  <c r="M187" i="1"/>
  <c r="M188" i="1"/>
  <c r="M192" i="1"/>
  <c r="M193" i="1"/>
  <c r="M194" i="1"/>
  <c r="M195" i="1"/>
  <c r="M196" i="1"/>
  <c r="P196" i="1" s="1"/>
  <c r="M197" i="1"/>
  <c r="M198" i="1"/>
  <c r="M199" i="1"/>
  <c r="M203" i="1"/>
  <c r="M204" i="1"/>
  <c r="M205" i="1"/>
  <c r="M206" i="1"/>
  <c r="M207" i="1"/>
  <c r="P207" i="1" s="1"/>
  <c r="M208" i="1"/>
  <c r="M209" i="1"/>
  <c r="M210" i="1"/>
  <c r="M211" i="1"/>
  <c r="M212" i="1"/>
  <c r="M213" i="1"/>
  <c r="M214" i="1"/>
  <c r="M223" i="1"/>
  <c r="P223" i="1" s="1"/>
  <c r="M224" i="1"/>
  <c r="M225" i="1"/>
  <c r="M226" i="1"/>
  <c r="M227" i="1"/>
  <c r="M228" i="1"/>
  <c r="M229" i="1"/>
  <c r="M230" i="1"/>
  <c r="M231" i="1"/>
  <c r="P231" i="1" s="1"/>
  <c r="M232" i="1"/>
  <c r="M233" i="1"/>
  <c r="M234" i="1"/>
  <c r="M238" i="1"/>
  <c r="M239" i="1"/>
  <c r="M240" i="1"/>
  <c r="M241" i="1"/>
  <c r="M242" i="1"/>
  <c r="M243" i="1"/>
  <c r="M244" i="1"/>
  <c r="M245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4" i="1"/>
  <c r="M285" i="1"/>
  <c r="M286" i="1"/>
  <c r="M287" i="1"/>
  <c r="M288" i="1"/>
  <c r="M289" i="1"/>
  <c r="M290" i="1"/>
  <c r="M291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P303" i="1" l="1"/>
  <c r="P299" i="1"/>
  <c r="P295" i="1"/>
  <c r="P288" i="1"/>
  <c r="P284" i="1"/>
  <c r="P277" i="1"/>
  <c r="P273" i="1"/>
  <c r="P269" i="1"/>
  <c r="P257" i="1"/>
  <c r="P253" i="1"/>
  <c r="P249" i="1"/>
  <c r="P242" i="1"/>
  <c r="P238" i="1"/>
  <c r="P305" i="1"/>
  <c r="P301" i="1"/>
  <c r="P297" i="1"/>
  <c r="P290" i="1"/>
  <c r="P286" i="1"/>
  <c r="P279" i="1"/>
  <c r="P275" i="1"/>
  <c r="P271" i="1"/>
  <c r="P259" i="1"/>
  <c r="P255" i="1"/>
  <c r="P251" i="1"/>
  <c r="P244" i="1"/>
  <c r="P240" i="1"/>
  <c r="P233" i="1"/>
  <c r="P229" i="1"/>
  <c r="P225" i="1"/>
  <c r="P213" i="1"/>
  <c r="P209" i="1"/>
  <c r="P198" i="1"/>
  <c r="P194" i="1"/>
  <c r="P187" i="1"/>
  <c r="P183" i="1"/>
  <c r="P179" i="1"/>
  <c r="P167" i="1"/>
  <c r="P163" i="1"/>
  <c r="P159" i="1"/>
  <c r="P152" i="1"/>
  <c r="P148" i="1"/>
  <c r="P141" i="1"/>
  <c r="P137" i="1"/>
  <c r="P133" i="1"/>
  <c r="P121" i="1"/>
  <c r="P117" i="1"/>
  <c r="P113" i="1"/>
  <c r="P106" i="1"/>
  <c r="P102" i="1"/>
  <c r="P95" i="1"/>
  <c r="P91" i="1"/>
  <c r="P87" i="1"/>
  <c r="P75" i="1"/>
  <c r="P71" i="1"/>
  <c r="P67" i="1"/>
  <c r="P60" i="1"/>
  <c r="P56" i="1"/>
  <c r="P49" i="1"/>
  <c r="P45" i="1"/>
  <c r="P41" i="1"/>
  <c r="P47" i="2"/>
  <c r="P43" i="2"/>
  <c r="P39" i="2"/>
  <c r="P32" i="2"/>
  <c r="P28" i="2"/>
  <c r="P21" i="2"/>
  <c r="P17" i="2"/>
  <c r="P13" i="2"/>
  <c r="P306" i="1"/>
  <c r="P304" i="1"/>
  <c r="P302" i="1"/>
  <c r="P300" i="1"/>
  <c r="P298" i="1"/>
  <c r="P296" i="1"/>
  <c r="P291" i="1"/>
  <c r="P289" i="1"/>
  <c r="P287" i="1"/>
  <c r="P285" i="1"/>
  <c r="P280" i="1"/>
  <c r="P278" i="1"/>
  <c r="P276" i="1"/>
  <c r="P274" i="1"/>
  <c r="P272" i="1"/>
  <c r="P270" i="1"/>
  <c r="P260" i="1"/>
  <c r="P258" i="1"/>
  <c r="P256" i="1"/>
  <c r="P254" i="1"/>
  <c r="P252" i="1"/>
  <c r="P250" i="1"/>
  <c r="P245" i="1"/>
  <c r="P243" i="1"/>
  <c r="P241" i="1"/>
  <c r="P239" i="1"/>
  <c r="P234" i="1"/>
  <c r="P232" i="1"/>
  <c r="P230" i="1"/>
  <c r="P228" i="1"/>
  <c r="P226" i="1"/>
  <c r="P224" i="1"/>
  <c r="P214" i="1"/>
  <c r="P212" i="1"/>
  <c r="P210" i="1"/>
  <c r="P208" i="1"/>
  <c r="P206" i="1"/>
  <c r="P199" i="1"/>
  <c r="P197" i="1"/>
  <c r="P195" i="1"/>
  <c r="P193" i="1"/>
  <c r="P188" i="1"/>
  <c r="P186" i="1"/>
  <c r="P184" i="1"/>
  <c r="P182" i="1"/>
  <c r="P180" i="1"/>
  <c r="P178" i="1"/>
  <c r="P168" i="1"/>
  <c r="P166" i="1"/>
  <c r="P164" i="1"/>
  <c r="P162" i="1"/>
  <c r="P160" i="1"/>
  <c r="P158" i="1"/>
  <c r="P153" i="1"/>
  <c r="P151" i="1"/>
  <c r="P149" i="1"/>
  <c r="P147" i="1"/>
  <c r="P142" i="1"/>
  <c r="P140" i="1"/>
  <c r="P138" i="1"/>
  <c r="P136" i="1"/>
  <c r="P134" i="1"/>
  <c r="P132" i="1"/>
  <c r="P122" i="1"/>
  <c r="P120" i="1"/>
  <c r="P118" i="1"/>
  <c r="P116" i="1"/>
  <c r="P114" i="1"/>
  <c r="P112" i="1"/>
  <c r="P107" i="1"/>
  <c r="P105" i="1"/>
  <c r="P103" i="1"/>
  <c r="P101" i="1"/>
  <c r="P96" i="1"/>
  <c r="P94" i="1"/>
  <c r="P92" i="1"/>
  <c r="P90" i="1"/>
  <c r="P88" i="1"/>
  <c r="P86" i="1"/>
  <c r="P76" i="1"/>
  <c r="P74" i="1"/>
  <c r="P72" i="1"/>
  <c r="P70" i="1"/>
  <c r="P68" i="1"/>
  <c r="P66" i="1"/>
  <c r="P61" i="1"/>
  <c r="P59" i="1"/>
  <c r="P57" i="1"/>
  <c r="P55" i="1"/>
  <c r="P50" i="1"/>
  <c r="P48" i="1"/>
  <c r="P46" i="1"/>
  <c r="P44" i="1"/>
  <c r="P42" i="1"/>
  <c r="P40" i="1"/>
  <c r="P48" i="2"/>
  <c r="P46" i="2"/>
  <c r="P44" i="2"/>
  <c r="P42" i="2"/>
  <c r="P40" i="2"/>
  <c r="P38" i="2"/>
  <c r="P33" i="2"/>
  <c r="P31" i="2"/>
  <c r="P29" i="2"/>
  <c r="P27" i="2"/>
  <c r="P22" i="2"/>
  <c r="P20" i="2"/>
  <c r="P18" i="2"/>
  <c r="P16" i="2"/>
  <c r="P14" i="2"/>
  <c r="P12" i="2"/>
</calcChain>
</file>

<file path=xl/sharedStrings.xml><?xml version="1.0" encoding="utf-8"?>
<sst xmlns="http://schemas.openxmlformats.org/spreadsheetml/2006/main" count="201" uniqueCount="66">
  <si>
    <t>Transport for London - Outcomes Delivery</t>
  </si>
  <si>
    <t>Outcomes,Insight &amp; Analysis -Traffic Surveys Unit</t>
  </si>
  <si>
    <t>Vehicle Classifications &amp; Values</t>
  </si>
  <si>
    <t>Light</t>
  </si>
  <si>
    <t xml:space="preserve">All car type vehicles &amp; light vans/goods vehicles </t>
  </si>
  <si>
    <t>Rigid 2 (R2)</t>
  </si>
  <si>
    <t>2 axles goods/utility vehicles rated more than 3,500 kgs gross vehicle weight</t>
  </si>
  <si>
    <t>Project Ref:</t>
  </si>
  <si>
    <t>A2 Corridor</t>
  </si>
  <si>
    <t>Heavy (HGV)</t>
  </si>
  <si>
    <t>3 axles or more rigid/articulated goods vehicles</t>
  </si>
  <si>
    <t>Bus/Coach(B/C)</t>
  </si>
  <si>
    <t>All vehicles with capacity for more than 17 persons (inc. driver)</t>
  </si>
  <si>
    <t>Site no.</t>
  </si>
  <si>
    <t>Unsignalled junction</t>
  </si>
  <si>
    <t>M/C</t>
  </si>
  <si>
    <t>All types of motorcycles</t>
  </si>
  <si>
    <t>Location:</t>
  </si>
  <si>
    <t>New Cross Road / Florence Road</t>
  </si>
  <si>
    <t>P/C</t>
  </si>
  <si>
    <t>All types of pedalcycles</t>
  </si>
  <si>
    <t>Taxi</t>
  </si>
  <si>
    <t xml:space="preserve">London"Black Cabs"Taxis </t>
  </si>
  <si>
    <t>Site Details</t>
  </si>
  <si>
    <t>Arms</t>
  </si>
  <si>
    <t>Street Name</t>
  </si>
  <si>
    <t>Direction</t>
  </si>
  <si>
    <t>All Goods Vehicles (AGV)</t>
  </si>
  <si>
    <t xml:space="preserve"> R2+HGV+B/C</t>
  </si>
  <si>
    <t>New Cross Rd</t>
  </si>
  <si>
    <t>EAST</t>
  </si>
  <si>
    <t>Passenger Car Units(PCU)</t>
  </si>
  <si>
    <t>Light*1.0+R2*1.5+HGV*2.3+B/C*2.0+M/C*0.4+P/C*0.2+Taxi*1.0</t>
  </si>
  <si>
    <t>Florence Rd</t>
  </si>
  <si>
    <t>SOUTH</t>
  </si>
  <si>
    <t>All Vehicles (All Vehs)</t>
  </si>
  <si>
    <t>Light+R2+HGV+B/C+M/C+P/C+Taxi</t>
  </si>
  <si>
    <t>WEST</t>
  </si>
  <si>
    <t>% AGV</t>
  </si>
  <si>
    <t>AGV/All Vehs [%]</t>
  </si>
  <si>
    <t>Survey Date:</t>
  </si>
  <si>
    <t>Thursday, 22/03/2018</t>
  </si>
  <si>
    <t>Weather:</t>
  </si>
  <si>
    <t>Dry</t>
  </si>
  <si>
    <t>Comments:</t>
  </si>
  <si>
    <t>Movement</t>
  </si>
  <si>
    <t>From</t>
  </si>
  <si>
    <t>Arm 2</t>
  </si>
  <si>
    <t>To</t>
  </si>
  <si>
    <t>Arm 3</t>
  </si>
  <si>
    <t>Start</t>
  </si>
  <si>
    <t>End</t>
  </si>
  <si>
    <t>Rigid 2</t>
  </si>
  <si>
    <t>Heavy</t>
  </si>
  <si>
    <t>Bus/Coach</t>
  </si>
  <si>
    <t>AGVs</t>
  </si>
  <si>
    <t>PCUs</t>
  </si>
  <si>
    <t>All Vehs</t>
  </si>
  <si>
    <t>Period Total</t>
  </si>
  <si>
    <t>Arm 4</t>
  </si>
  <si>
    <t>Site Summary</t>
  </si>
  <si>
    <t>Site no:</t>
  </si>
  <si>
    <t>NB:</t>
  </si>
  <si>
    <t>1 Hour Totals are calculated for each start time.Values in last 3 rows are for a incomplete hour</t>
  </si>
  <si>
    <t>1 Hr Totals</t>
  </si>
  <si>
    <t>Peak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</si>
</sst>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14"/>
      <color theme="1"/>
      <name val="Arial"/>
      <family val="2"/>
    </font>
    <font>
      <i/>
      <sz val="12"/>
      <color theme="1"/>
      <name val="Arial"/>
      <family val="2"/>
    </font>
    <font>
      <b/>
      <sz val="18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22" fontId="0" fillId="0" borderId="0" xfId="0" applyNumberFormat="1"/>
    <xf numFmtId="0" fontId="1" fillId="0" borderId="0" xfId="0" applyFont="1"/>
    <xf numFmtId="10" fontId="1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10" fontId="1" fillId="2" borderId="3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3" fillId="0" borderId="0" xfId="0" applyFont="1"/>
    <xf numFmtId="22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2" fontId="2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2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0" fontId="0" fillId="0" borderId="0" xfId="0" applyNumberFormat="1"/>
    <xf numFmtId="20" fontId="2" fillId="0" borderId="1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  <xf numFmtId="20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right"/>
    </xf>
    <xf numFmtId="20" fontId="2" fillId="0" borderId="0" xfId="0" applyNumberFormat="1" applyFont="1" applyAlignment="1">
      <alignment horizontal="left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0" fontId="2" fillId="2" borderId="2" xfId="0" applyNumberFormat="1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Natasha\Desktop\tfl_roundel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146050</xdr:colOff>
      <xdr:row>0</xdr:row>
      <xdr:rowOff>0</xdr:rowOff>
    </xdr:from>
    <xdr:to>
      <xdr:col>2</xdr:col>
      <xdr:colOff>717550</xdr:colOff>
      <xdr:row>2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0" y="0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8</xdr:col>
      <xdr:colOff>781050</xdr:colOff>
      <xdr:row>18</xdr:row>
      <xdr:rowOff>57150</xdr:rowOff>
    </xdr:from>
    <xdr:to>
      <xdr:col>13</xdr:col>
      <xdr:colOff>228600</xdr:colOff>
      <xdr:row>35</xdr:row>
      <xdr:rowOff>57151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915" t="23730" r="44655" b="38881"/>
        <a:stretch/>
      </xdr:blipFill>
      <xdr:spPr>
        <a:xfrm>
          <a:off x="6877050" y="3381375"/>
          <a:ext cx="4305300" cy="3076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abSelected="1" workbookViewId="0">
      <selection activeCell="X45" sqref="X45"/>
    </sheetView>
  </sheetViews>
  <sheetFormatPr defaultColWidth="12.75" defaultRowHeight="14.25" x14ac:dyDescent="0.2"/>
  <cols>
    <col min="1" max="2" width="1.75" customWidth="1"/>
    <col min="4" max="5" width="12.75" customWidth="1"/>
  </cols>
  <sheetData>
    <row r="1" spans="3:16" ht="18.75" x14ac:dyDescent="0.3">
      <c r="C1" s="37"/>
      <c r="D1" s="74" t="s">
        <v>0</v>
      </c>
      <c r="E1" s="74"/>
      <c r="F1" s="74"/>
      <c r="G1" s="74"/>
      <c r="H1" s="74"/>
      <c r="I1" s="74"/>
      <c r="J1" s="75"/>
    </row>
    <row r="2" spans="3:16" ht="15" x14ac:dyDescent="0.2">
      <c r="C2" s="38"/>
      <c r="D2" s="76" t="s">
        <v>1</v>
      </c>
      <c r="E2" s="76"/>
      <c r="F2" s="76"/>
      <c r="G2" s="76"/>
      <c r="H2" s="76"/>
      <c r="I2" s="76"/>
      <c r="J2" s="77"/>
    </row>
    <row r="3" spans="3:16" x14ac:dyDescent="0.2">
      <c r="C3" s="39"/>
      <c r="D3" s="40"/>
      <c r="E3" s="40"/>
      <c r="F3" s="40"/>
      <c r="G3" s="40"/>
      <c r="H3" s="40"/>
      <c r="I3" s="40"/>
      <c r="J3" s="41"/>
    </row>
    <row r="5" spans="3:16" x14ac:dyDescent="0.2">
      <c r="K5" s="78" t="s">
        <v>2</v>
      </c>
      <c r="L5" s="84"/>
      <c r="M5" s="84"/>
      <c r="N5" s="84"/>
      <c r="O5" s="84"/>
      <c r="P5" s="85"/>
    </row>
    <row r="6" spans="3:16" x14ac:dyDescent="0.2">
      <c r="K6" s="26" t="s">
        <v>3</v>
      </c>
      <c r="L6" s="71" t="s">
        <v>4</v>
      </c>
      <c r="M6" s="72"/>
      <c r="N6" s="72"/>
      <c r="O6" s="72"/>
      <c r="P6" s="73"/>
    </row>
    <row r="7" spans="3:16" x14ac:dyDescent="0.2">
      <c r="K7" s="26" t="s">
        <v>5</v>
      </c>
      <c r="L7" s="71" t="s">
        <v>6</v>
      </c>
      <c r="M7" s="72"/>
      <c r="N7" s="72"/>
      <c r="O7" s="72"/>
      <c r="P7" s="73"/>
    </row>
    <row r="8" spans="3:16" x14ac:dyDescent="0.2">
      <c r="D8" s="4" t="s">
        <v>7</v>
      </c>
      <c r="E8" s="42" t="s">
        <v>8</v>
      </c>
      <c r="F8" s="43"/>
      <c r="G8" s="44"/>
      <c r="K8" s="26" t="s">
        <v>9</v>
      </c>
      <c r="L8" s="71" t="s">
        <v>10</v>
      </c>
      <c r="M8" s="72"/>
      <c r="N8" s="72"/>
      <c r="O8" s="72"/>
      <c r="P8" s="73"/>
    </row>
    <row r="9" spans="3:16" x14ac:dyDescent="0.2">
      <c r="K9" s="27" t="s">
        <v>11</v>
      </c>
      <c r="L9" s="71" t="s">
        <v>12</v>
      </c>
      <c r="M9" s="72"/>
      <c r="N9" s="72"/>
      <c r="O9" s="72"/>
      <c r="P9" s="73"/>
    </row>
    <row r="10" spans="3:16" x14ac:dyDescent="0.2">
      <c r="D10" s="10" t="s">
        <v>13</v>
      </c>
      <c r="E10" s="56" t="s">
        <v>14</v>
      </c>
      <c r="F10" s="57"/>
      <c r="G10" s="58"/>
      <c r="K10" s="26" t="s">
        <v>15</v>
      </c>
      <c r="L10" s="71" t="s">
        <v>16</v>
      </c>
      <c r="M10" s="72"/>
      <c r="N10" s="72"/>
      <c r="O10" s="72"/>
      <c r="P10" s="73"/>
    </row>
    <row r="11" spans="3:16" x14ac:dyDescent="0.2">
      <c r="D11" s="10" t="s">
        <v>17</v>
      </c>
      <c r="E11" s="56" t="s">
        <v>18</v>
      </c>
      <c r="F11" s="57"/>
      <c r="G11" s="58"/>
      <c r="K11" s="26" t="s">
        <v>19</v>
      </c>
      <c r="L11" s="71" t="s">
        <v>20</v>
      </c>
      <c r="M11" s="72"/>
      <c r="N11" s="72"/>
      <c r="O11" s="72"/>
      <c r="P11" s="73"/>
    </row>
    <row r="12" spans="3:16" x14ac:dyDescent="0.2">
      <c r="K12" s="26" t="s">
        <v>21</v>
      </c>
      <c r="L12" s="71" t="s">
        <v>22</v>
      </c>
      <c r="M12" s="72"/>
      <c r="N12" s="72"/>
      <c r="O12" s="72"/>
      <c r="P12" s="73"/>
    </row>
    <row r="13" spans="3:16" x14ac:dyDescent="0.2">
      <c r="D13" s="78" t="s">
        <v>23</v>
      </c>
      <c r="E13" s="80"/>
      <c r="F13" s="80"/>
      <c r="G13" s="79"/>
      <c r="K13" s="81"/>
      <c r="L13" s="82"/>
      <c r="M13" s="82"/>
      <c r="N13" s="82"/>
      <c r="O13" s="82"/>
      <c r="P13" s="83"/>
    </row>
    <row r="14" spans="3:16" x14ac:dyDescent="0.2">
      <c r="D14" s="7" t="s">
        <v>24</v>
      </c>
      <c r="E14" s="78" t="s">
        <v>25</v>
      </c>
      <c r="F14" s="79"/>
      <c r="G14" s="7" t="s">
        <v>26</v>
      </c>
      <c r="K14" s="69" t="s">
        <v>27</v>
      </c>
      <c r="L14" s="70"/>
      <c r="M14" s="71" t="s">
        <v>28</v>
      </c>
      <c r="N14" s="72"/>
      <c r="O14" s="72"/>
      <c r="P14" s="73"/>
    </row>
    <row r="15" spans="3:16" x14ac:dyDescent="0.2">
      <c r="D15" s="7">
        <v>2</v>
      </c>
      <c r="E15" s="56" t="s">
        <v>29</v>
      </c>
      <c r="F15" s="68"/>
      <c r="G15" s="54" t="s">
        <v>30</v>
      </c>
      <c r="K15" s="69" t="s">
        <v>31</v>
      </c>
      <c r="L15" s="70"/>
      <c r="M15" s="71" t="s">
        <v>32</v>
      </c>
      <c r="N15" s="72"/>
      <c r="O15" s="72"/>
      <c r="P15" s="73"/>
    </row>
    <row r="16" spans="3:16" x14ac:dyDescent="0.2">
      <c r="D16" s="7">
        <v>3</v>
      </c>
      <c r="E16" s="56" t="s">
        <v>33</v>
      </c>
      <c r="F16" s="68"/>
      <c r="G16" s="54" t="s">
        <v>34</v>
      </c>
      <c r="K16" s="69" t="s">
        <v>35</v>
      </c>
      <c r="L16" s="70"/>
      <c r="M16" s="71" t="s">
        <v>36</v>
      </c>
      <c r="N16" s="72"/>
      <c r="O16" s="72"/>
      <c r="P16" s="73"/>
    </row>
    <row r="17" spans="4:16" x14ac:dyDescent="0.2">
      <c r="D17" s="7">
        <v>4</v>
      </c>
      <c r="E17" s="56" t="s">
        <v>29</v>
      </c>
      <c r="F17" s="68"/>
      <c r="G17" s="54" t="s">
        <v>37</v>
      </c>
      <c r="K17" s="69" t="s">
        <v>38</v>
      </c>
      <c r="L17" s="70"/>
      <c r="M17" s="71" t="s">
        <v>39</v>
      </c>
      <c r="N17" s="72"/>
      <c r="O17" s="72"/>
      <c r="P17" s="73"/>
    </row>
    <row r="18" spans="4:16" x14ac:dyDescent="0.2">
      <c r="D18" s="9"/>
      <c r="E18" s="55"/>
      <c r="F18" s="55"/>
      <c r="G18" s="9"/>
    </row>
    <row r="19" spans="4:16" x14ac:dyDescent="0.2">
      <c r="D19" s="9"/>
      <c r="E19" s="55"/>
      <c r="F19" s="55"/>
      <c r="G19" s="9"/>
    </row>
    <row r="20" spans="4:16" x14ac:dyDescent="0.2">
      <c r="D20" s="9"/>
      <c r="E20" s="55"/>
      <c r="F20" s="55"/>
      <c r="G20" s="9"/>
    </row>
    <row r="21" spans="4:16" x14ac:dyDescent="0.2">
      <c r="D21" s="9"/>
      <c r="E21" s="55"/>
      <c r="F21" s="55"/>
      <c r="G21" s="9"/>
    </row>
    <row r="22" spans="4:16" x14ac:dyDescent="0.2">
      <c r="D22" s="9"/>
      <c r="E22" s="55"/>
      <c r="F22" s="55"/>
      <c r="G22" s="9"/>
    </row>
    <row r="23" spans="4:16" x14ac:dyDescent="0.2">
      <c r="D23" s="9"/>
      <c r="E23" s="9"/>
      <c r="F23" s="9"/>
      <c r="G23" s="9"/>
    </row>
    <row r="24" spans="4:16" x14ac:dyDescent="0.2">
      <c r="D24" s="4" t="s">
        <v>40</v>
      </c>
      <c r="E24" s="56" t="s">
        <v>41</v>
      </c>
      <c r="F24" s="57"/>
      <c r="G24" s="58"/>
    </row>
    <row r="25" spans="4:16" x14ac:dyDescent="0.2">
      <c r="D25" s="10" t="s">
        <v>42</v>
      </c>
      <c r="E25" s="56" t="s">
        <v>43</v>
      </c>
      <c r="F25" s="57"/>
      <c r="G25" s="58"/>
    </row>
    <row r="27" spans="4:16" x14ac:dyDescent="0.2">
      <c r="D27" s="4" t="s">
        <v>44</v>
      </c>
      <c r="E27" s="59"/>
      <c r="F27" s="60"/>
      <c r="G27" s="60"/>
      <c r="H27" s="61"/>
    </row>
    <row r="28" spans="4:16" x14ac:dyDescent="0.2">
      <c r="E28" s="62"/>
      <c r="F28" s="63"/>
      <c r="G28" s="63"/>
      <c r="H28" s="64"/>
    </row>
    <row r="29" spans="4:16" x14ac:dyDescent="0.2">
      <c r="E29" s="62"/>
      <c r="F29" s="63"/>
      <c r="G29" s="63"/>
      <c r="H29" s="64"/>
    </row>
    <row r="30" spans="4:16" x14ac:dyDescent="0.2">
      <c r="E30" s="65"/>
      <c r="F30" s="66"/>
      <c r="G30" s="66"/>
      <c r="H30" s="67"/>
    </row>
    <row r="34" spans="1:16" x14ac:dyDescent="0.2">
      <c r="D34" s="9" t="s">
        <v>45</v>
      </c>
    </row>
    <row r="35" spans="1:16" x14ac:dyDescent="0.2">
      <c r="D35" s="10" t="s">
        <v>46</v>
      </c>
      <c r="E35" s="11" t="s">
        <v>47</v>
      </c>
      <c r="F35" s="11" t="str">
        <f>VLOOKUP(MID(E35,5,1)+0,$D$15:$G$22,2)</f>
        <v>New Cross Rd</v>
      </c>
      <c r="G35" s="11" t="str">
        <f>VLOOKUP(MID(E35,5,1)+0,$D$15:$G$22,4)</f>
        <v>EAST</v>
      </c>
    </row>
    <row r="36" spans="1:16" x14ac:dyDescent="0.2">
      <c r="D36" s="10" t="s">
        <v>48</v>
      </c>
      <c r="E36" s="11" t="s">
        <v>49</v>
      </c>
      <c r="F36" s="11" t="str">
        <f>VLOOKUP(MID(E36,5,1)+0,$D$15:$G$22,2)</f>
        <v>Florence Rd</v>
      </c>
      <c r="G36" s="11" t="str">
        <f>VLOOKUP(MID(E36,5,1)+0,$D$15:$G$22,4)</f>
        <v>SOUTH</v>
      </c>
    </row>
    <row r="37" spans="1:16" x14ac:dyDescent="0.2">
      <c r="D37" s="28"/>
      <c r="E37" s="28"/>
    </row>
    <row r="38" spans="1:16" x14ac:dyDescent="0.2">
      <c r="D38" s="29" t="s">
        <v>50</v>
      </c>
      <c r="E38" s="29" t="s">
        <v>51</v>
      </c>
      <c r="F38" s="7" t="s">
        <v>3</v>
      </c>
      <c r="G38" s="7" t="s">
        <v>52</v>
      </c>
      <c r="H38" s="7" t="s">
        <v>53</v>
      </c>
      <c r="I38" s="7" t="s">
        <v>54</v>
      </c>
      <c r="J38" s="7" t="s">
        <v>15</v>
      </c>
      <c r="K38" s="7" t="s">
        <v>19</v>
      </c>
      <c r="L38" s="7" t="s">
        <v>21</v>
      </c>
      <c r="M38" s="7" t="s">
        <v>55</v>
      </c>
      <c r="N38" s="7" t="s">
        <v>56</v>
      </c>
      <c r="O38" s="7" t="s">
        <v>57</v>
      </c>
      <c r="P38" s="7" t="s">
        <v>38</v>
      </c>
    </row>
    <row r="39" spans="1:16" ht="15" x14ac:dyDescent="0.25">
      <c r="A39" s="18"/>
      <c r="B39" s="18"/>
      <c r="C39" s="18"/>
      <c r="D39" s="30">
        <v>43181.291666666664</v>
      </c>
      <c r="E39" s="30">
        <v>43181.302083333336</v>
      </c>
      <c r="F39" s="20">
        <v>66</v>
      </c>
      <c r="G39" s="20">
        <v>0</v>
      </c>
      <c r="H39" s="20">
        <v>0</v>
      </c>
      <c r="I39" s="20">
        <v>0</v>
      </c>
      <c r="J39" s="20">
        <v>0</v>
      </c>
      <c r="K39" s="20">
        <v>2</v>
      </c>
      <c r="L39" s="20">
        <v>0</v>
      </c>
      <c r="M39" s="12">
        <f t="shared" ref="M39:M76" si="0">(G39*1)+(H39*1)+(I39*1)</f>
        <v>0</v>
      </c>
      <c r="N39" s="12">
        <f t="shared" ref="N39:N76" si="1">(F39*1)+(G39*1.5)+(H39*2.3)+(I39*2)+(J39*0.4)+(K39*0.2)+(L39*1)</f>
        <v>66.400000000000006</v>
      </c>
      <c r="O39" s="12">
        <f t="shared" ref="O39:O76" si="2">F39+G39+H39+I39+J39+K39+L39</f>
        <v>68</v>
      </c>
      <c r="P39" s="15">
        <f t="shared" ref="P39:P76" si="3">IF(O39=0," ",M39/O39)</f>
        <v>0</v>
      </c>
    </row>
    <row r="40" spans="1:16" ht="15" x14ac:dyDescent="0.25">
      <c r="A40" s="18"/>
      <c r="B40" s="18"/>
      <c r="C40" s="18"/>
      <c r="D40" s="31">
        <v>43181.302083333336</v>
      </c>
      <c r="E40" s="31">
        <v>43181.3125</v>
      </c>
      <c r="F40" s="22">
        <v>73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13">
        <f t="shared" si="0"/>
        <v>0</v>
      </c>
      <c r="N40" s="13">
        <f t="shared" si="1"/>
        <v>73</v>
      </c>
      <c r="O40" s="13">
        <f t="shared" si="2"/>
        <v>73</v>
      </c>
      <c r="P40" s="16">
        <f t="shared" si="3"/>
        <v>0</v>
      </c>
    </row>
    <row r="41" spans="1:16" ht="15" x14ac:dyDescent="0.25">
      <c r="A41" s="18"/>
      <c r="B41" s="18"/>
      <c r="C41" s="18"/>
      <c r="D41" s="31">
        <v>43181.3125</v>
      </c>
      <c r="E41" s="31">
        <v>43181.322916666664</v>
      </c>
      <c r="F41" s="22">
        <v>64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13">
        <f t="shared" si="0"/>
        <v>0</v>
      </c>
      <c r="N41" s="13">
        <f t="shared" si="1"/>
        <v>64</v>
      </c>
      <c r="O41" s="13">
        <f t="shared" si="2"/>
        <v>64</v>
      </c>
      <c r="P41" s="16">
        <f t="shared" si="3"/>
        <v>0</v>
      </c>
    </row>
    <row r="42" spans="1:16" ht="15" x14ac:dyDescent="0.25">
      <c r="A42" s="18"/>
      <c r="B42" s="18"/>
      <c r="C42" s="18"/>
      <c r="D42" s="31">
        <v>43181.322916666664</v>
      </c>
      <c r="E42" s="31">
        <v>43181.333333333336</v>
      </c>
      <c r="F42" s="22">
        <v>61</v>
      </c>
      <c r="G42" s="22">
        <v>0</v>
      </c>
      <c r="H42" s="22">
        <v>0</v>
      </c>
      <c r="I42" s="22">
        <v>0</v>
      </c>
      <c r="J42" s="22">
        <v>1</v>
      </c>
      <c r="K42" s="22">
        <v>1</v>
      </c>
      <c r="L42" s="22">
        <v>0</v>
      </c>
      <c r="M42" s="13">
        <f t="shared" si="0"/>
        <v>0</v>
      </c>
      <c r="N42" s="13">
        <f t="shared" si="1"/>
        <v>61.6</v>
      </c>
      <c r="O42" s="13">
        <f t="shared" si="2"/>
        <v>63</v>
      </c>
      <c r="P42" s="16">
        <f t="shared" si="3"/>
        <v>0</v>
      </c>
    </row>
    <row r="43" spans="1:16" ht="15" x14ac:dyDescent="0.25">
      <c r="A43" s="18"/>
      <c r="B43" s="18"/>
      <c r="C43" s="18"/>
      <c r="D43" s="31">
        <v>43181.333333333336</v>
      </c>
      <c r="E43" s="31">
        <v>43181.34375</v>
      </c>
      <c r="F43" s="22">
        <v>39</v>
      </c>
      <c r="G43" s="22">
        <v>1</v>
      </c>
      <c r="H43" s="22">
        <v>1</v>
      </c>
      <c r="I43" s="22">
        <v>0</v>
      </c>
      <c r="J43" s="22">
        <v>0</v>
      </c>
      <c r="K43" s="22">
        <v>1</v>
      </c>
      <c r="L43" s="22">
        <v>0</v>
      </c>
      <c r="M43" s="13">
        <f t="shared" si="0"/>
        <v>2</v>
      </c>
      <c r="N43" s="13">
        <f t="shared" si="1"/>
        <v>43</v>
      </c>
      <c r="O43" s="13">
        <f t="shared" si="2"/>
        <v>42</v>
      </c>
      <c r="P43" s="16">
        <f t="shared" si="3"/>
        <v>4.7619047619047616E-2</v>
      </c>
    </row>
    <row r="44" spans="1:16" ht="15" x14ac:dyDescent="0.25">
      <c r="A44" s="18"/>
      <c r="B44" s="18"/>
      <c r="C44" s="18"/>
      <c r="D44" s="31">
        <v>43181.34375</v>
      </c>
      <c r="E44" s="31">
        <v>43181.354166666664</v>
      </c>
      <c r="F44" s="22">
        <v>57</v>
      </c>
      <c r="G44" s="22">
        <v>1</v>
      </c>
      <c r="H44" s="22">
        <v>0</v>
      </c>
      <c r="I44" s="22">
        <v>0</v>
      </c>
      <c r="J44" s="22">
        <v>2</v>
      </c>
      <c r="K44" s="22">
        <v>1</v>
      </c>
      <c r="L44" s="22">
        <v>0</v>
      </c>
      <c r="M44" s="13">
        <f t="shared" si="0"/>
        <v>1</v>
      </c>
      <c r="N44" s="13">
        <f t="shared" si="1"/>
        <v>59.5</v>
      </c>
      <c r="O44" s="13">
        <f t="shared" si="2"/>
        <v>61</v>
      </c>
      <c r="P44" s="16">
        <f t="shared" si="3"/>
        <v>1.6393442622950821E-2</v>
      </c>
    </row>
    <row r="45" spans="1:16" ht="15" x14ac:dyDescent="0.25">
      <c r="A45" s="18"/>
      <c r="B45" s="18"/>
      <c r="C45" s="18"/>
      <c r="D45" s="31">
        <v>43181.354166666664</v>
      </c>
      <c r="E45" s="31">
        <v>43181.364583333336</v>
      </c>
      <c r="F45" s="22">
        <v>56</v>
      </c>
      <c r="G45" s="22">
        <v>1</v>
      </c>
      <c r="H45" s="22">
        <v>0</v>
      </c>
      <c r="I45" s="22">
        <v>0</v>
      </c>
      <c r="J45" s="22">
        <v>2</v>
      </c>
      <c r="K45" s="22">
        <v>1</v>
      </c>
      <c r="L45" s="22">
        <v>0</v>
      </c>
      <c r="M45" s="13">
        <f t="shared" si="0"/>
        <v>1</v>
      </c>
      <c r="N45" s="13">
        <f t="shared" si="1"/>
        <v>58.5</v>
      </c>
      <c r="O45" s="13">
        <f t="shared" si="2"/>
        <v>60</v>
      </c>
      <c r="P45" s="16">
        <f t="shared" si="3"/>
        <v>1.6666666666666666E-2</v>
      </c>
    </row>
    <row r="46" spans="1:16" ht="15" x14ac:dyDescent="0.25">
      <c r="A46" s="18"/>
      <c r="B46" s="18"/>
      <c r="C46" s="18"/>
      <c r="D46" s="31">
        <v>43181.364583333336</v>
      </c>
      <c r="E46" s="31">
        <v>43181.375</v>
      </c>
      <c r="F46" s="22">
        <v>35</v>
      </c>
      <c r="G46" s="22">
        <v>2</v>
      </c>
      <c r="H46" s="22">
        <v>0</v>
      </c>
      <c r="I46" s="22">
        <v>0</v>
      </c>
      <c r="J46" s="22">
        <v>0</v>
      </c>
      <c r="K46" s="22">
        <v>1</v>
      </c>
      <c r="L46" s="22">
        <v>0</v>
      </c>
      <c r="M46" s="13">
        <f t="shared" si="0"/>
        <v>2</v>
      </c>
      <c r="N46" s="13">
        <f t="shared" si="1"/>
        <v>38.200000000000003</v>
      </c>
      <c r="O46" s="13">
        <f t="shared" si="2"/>
        <v>38</v>
      </c>
      <c r="P46" s="16">
        <f t="shared" si="3"/>
        <v>5.2631578947368418E-2</v>
      </c>
    </row>
    <row r="47" spans="1:16" ht="15" x14ac:dyDescent="0.25">
      <c r="A47" s="18"/>
      <c r="B47" s="18"/>
      <c r="C47" s="18"/>
      <c r="D47" s="31">
        <v>43181.375</v>
      </c>
      <c r="E47" s="31">
        <v>43181.385416666664</v>
      </c>
      <c r="F47" s="22">
        <v>54</v>
      </c>
      <c r="G47" s="22">
        <v>1</v>
      </c>
      <c r="H47" s="22">
        <v>1</v>
      </c>
      <c r="I47" s="22">
        <v>0</v>
      </c>
      <c r="J47" s="22">
        <v>1</v>
      </c>
      <c r="K47" s="22">
        <v>1</v>
      </c>
      <c r="L47" s="22">
        <v>0</v>
      </c>
      <c r="M47" s="13">
        <f t="shared" si="0"/>
        <v>2</v>
      </c>
      <c r="N47" s="13">
        <f t="shared" si="1"/>
        <v>58.4</v>
      </c>
      <c r="O47" s="13">
        <f t="shared" si="2"/>
        <v>58</v>
      </c>
      <c r="P47" s="16">
        <f t="shared" si="3"/>
        <v>3.4482758620689655E-2</v>
      </c>
    </row>
    <row r="48" spans="1:16" ht="15" x14ac:dyDescent="0.25">
      <c r="A48" s="18"/>
      <c r="B48" s="18"/>
      <c r="C48" s="18"/>
      <c r="D48" s="31">
        <v>43181.385416666664</v>
      </c>
      <c r="E48" s="31">
        <v>43181.395833333336</v>
      </c>
      <c r="F48" s="22">
        <v>48</v>
      </c>
      <c r="G48" s="22">
        <v>2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13">
        <f t="shared" si="0"/>
        <v>2</v>
      </c>
      <c r="N48" s="13">
        <f t="shared" si="1"/>
        <v>51</v>
      </c>
      <c r="O48" s="13">
        <f t="shared" si="2"/>
        <v>50</v>
      </c>
      <c r="P48" s="16">
        <f t="shared" si="3"/>
        <v>0.04</v>
      </c>
    </row>
    <row r="49" spans="1:16" ht="15" x14ac:dyDescent="0.25">
      <c r="A49" s="18"/>
      <c r="B49" s="18"/>
      <c r="C49" s="18"/>
      <c r="D49" s="31">
        <v>43181.395833333336</v>
      </c>
      <c r="E49" s="31">
        <v>43181.40625</v>
      </c>
      <c r="F49" s="22">
        <v>54</v>
      </c>
      <c r="G49" s="22">
        <v>0</v>
      </c>
      <c r="H49" s="22">
        <v>0</v>
      </c>
      <c r="I49" s="22">
        <v>1</v>
      </c>
      <c r="J49" s="22">
        <v>0</v>
      </c>
      <c r="K49" s="22">
        <v>0</v>
      </c>
      <c r="L49" s="22">
        <v>0</v>
      </c>
      <c r="M49" s="13">
        <f t="shared" si="0"/>
        <v>1</v>
      </c>
      <c r="N49" s="13">
        <f t="shared" si="1"/>
        <v>56</v>
      </c>
      <c r="O49" s="13">
        <f t="shared" si="2"/>
        <v>55</v>
      </c>
      <c r="P49" s="16">
        <f t="shared" si="3"/>
        <v>1.8181818181818181E-2</v>
      </c>
    </row>
    <row r="50" spans="1:16" ht="15" x14ac:dyDescent="0.25">
      <c r="A50" s="18"/>
      <c r="B50" s="18"/>
      <c r="C50" s="18"/>
      <c r="D50" s="32">
        <v>43181.40625</v>
      </c>
      <c r="E50" s="32">
        <v>43181.416666666664</v>
      </c>
      <c r="F50" s="24">
        <v>55</v>
      </c>
      <c r="G50" s="24">
        <v>1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14">
        <f t="shared" si="0"/>
        <v>1</v>
      </c>
      <c r="N50" s="14">
        <f t="shared" si="1"/>
        <v>56.5</v>
      </c>
      <c r="O50" s="14">
        <f t="shared" si="2"/>
        <v>56</v>
      </c>
      <c r="P50" s="17">
        <f t="shared" si="3"/>
        <v>1.7857142857142856E-2</v>
      </c>
    </row>
    <row r="51" spans="1:16" x14ac:dyDescent="0.2">
      <c r="C51" s="7" t="s">
        <v>58</v>
      </c>
      <c r="D51" s="33">
        <v>43181.291666666664</v>
      </c>
      <c r="E51" s="33">
        <v>43181.416666666664</v>
      </c>
      <c r="F51" s="6">
        <v>662</v>
      </c>
      <c r="G51" s="6">
        <v>9</v>
      </c>
      <c r="H51" s="6">
        <v>2</v>
      </c>
      <c r="I51" s="6">
        <v>1</v>
      </c>
      <c r="J51" s="6">
        <v>6</v>
      </c>
      <c r="K51" s="6">
        <v>8</v>
      </c>
      <c r="L51" s="6">
        <v>0</v>
      </c>
      <c r="M51" s="6">
        <v>12</v>
      </c>
      <c r="N51" s="6">
        <v>686.1</v>
      </c>
      <c r="O51" s="6">
        <v>688</v>
      </c>
      <c r="P51" s="8">
        <f>IF(O51=0," ",M51/O51)</f>
        <v>1.7441860465116279E-2</v>
      </c>
    </row>
    <row r="52" spans="1:16" ht="15" x14ac:dyDescent="0.25">
      <c r="D52" s="28"/>
      <c r="E52" s="28"/>
      <c r="M52" s="2"/>
      <c r="N52" s="2"/>
      <c r="O52" s="2"/>
      <c r="P52" s="3"/>
    </row>
    <row r="53" spans="1:16" ht="15" x14ac:dyDescent="0.25">
      <c r="D53" s="28"/>
      <c r="E53" s="28"/>
      <c r="M53" s="2"/>
      <c r="N53" s="2"/>
      <c r="O53" s="2"/>
      <c r="P53" s="3"/>
    </row>
    <row r="54" spans="1:16" ht="15" x14ac:dyDescent="0.25">
      <c r="A54" s="18"/>
      <c r="B54" s="18"/>
      <c r="C54" s="18"/>
      <c r="D54" s="30">
        <v>43181.5</v>
      </c>
      <c r="E54" s="30">
        <v>43181.510416666664</v>
      </c>
      <c r="F54" s="20">
        <v>39</v>
      </c>
      <c r="G54" s="20">
        <v>1</v>
      </c>
      <c r="H54" s="20">
        <v>0</v>
      </c>
      <c r="I54" s="20">
        <v>0</v>
      </c>
      <c r="J54" s="20">
        <v>0</v>
      </c>
      <c r="K54" s="20">
        <v>1</v>
      </c>
      <c r="L54" s="20">
        <v>0</v>
      </c>
      <c r="M54" s="12">
        <f t="shared" si="0"/>
        <v>1</v>
      </c>
      <c r="N54" s="12">
        <f t="shared" si="1"/>
        <v>40.700000000000003</v>
      </c>
      <c r="O54" s="12">
        <f t="shared" si="2"/>
        <v>41</v>
      </c>
      <c r="P54" s="15">
        <f t="shared" si="3"/>
        <v>2.4390243902439025E-2</v>
      </c>
    </row>
    <row r="55" spans="1:16" ht="15" x14ac:dyDescent="0.25">
      <c r="A55" s="18"/>
      <c r="B55" s="18"/>
      <c r="C55" s="18"/>
      <c r="D55" s="31">
        <v>43181.510416666664</v>
      </c>
      <c r="E55" s="31">
        <v>43181.520833333336</v>
      </c>
      <c r="F55" s="22">
        <v>46</v>
      </c>
      <c r="G55" s="22">
        <v>0</v>
      </c>
      <c r="H55" s="22">
        <v>0</v>
      </c>
      <c r="I55" s="22">
        <v>0</v>
      </c>
      <c r="J55" s="22">
        <v>1</v>
      </c>
      <c r="K55" s="22">
        <v>0</v>
      </c>
      <c r="L55" s="22">
        <v>0</v>
      </c>
      <c r="M55" s="13">
        <f t="shared" si="0"/>
        <v>0</v>
      </c>
      <c r="N55" s="13">
        <f t="shared" si="1"/>
        <v>46.4</v>
      </c>
      <c r="O55" s="13">
        <f t="shared" si="2"/>
        <v>47</v>
      </c>
      <c r="P55" s="16">
        <f t="shared" si="3"/>
        <v>0</v>
      </c>
    </row>
    <row r="56" spans="1:16" ht="15" x14ac:dyDescent="0.25">
      <c r="A56" s="18"/>
      <c r="B56" s="18"/>
      <c r="C56" s="18"/>
      <c r="D56" s="31">
        <v>43181.520833333336</v>
      </c>
      <c r="E56" s="31">
        <v>43181.53125</v>
      </c>
      <c r="F56" s="22">
        <v>41</v>
      </c>
      <c r="G56" s="22">
        <v>0</v>
      </c>
      <c r="H56" s="22">
        <v>0</v>
      </c>
      <c r="I56" s="22">
        <v>0</v>
      </c>
      <c r="J56" s="22">
        <v>2</v>
      </c>
      <c r="K56" s="22">
        <v>0</v>
      </c>
      <c r="L56" s="22">
        <v>0</v>
      </c>
      <c r="M56" s="13">
        <f t="shared" si="0"/>
        <v>0</v>
      </c>
      <c r="N56" s="13">
        <f t="shared" si="1"/>
        <v>41.8</v>
      </c>
      <c r="O56" s="13">
        <f t="shared" si="2"/>
        <v>43</v>
      </c>
      <c r="P56" s="16">
        <f t="shared" si="3"/>
        <v>0</v>
      </c>
    </row>
    <row r="57" spans="1:16" ht="15" x14ac:dyDescent="0.25">
      <c r="A57" s="18"/>
      <c r="B57" s="18"/>
      <c r="C57" s="18"/>
      <c r="D57" s="31">
        <v>43181.53125</v>
      </c>
      <c r="E57" s="31">
        <v>43181.541666666664</v>
      </c>
      <c r="F57" s="22">
        <v>36</v>
      </c>
      <c r="G57" s="22">
        <v>0</v>
      </c>
      <c r="H57" s="22">
        <v>0</v>
      </c>
      <c r="I57" s="22">
        <v>0</v>
      </c>
      <c r="J57" s="22">
        <v>0</v>
      </c>
      <c r="K57" s="22">
        <v>1</v>
      </c>
      <c r="L57" s="22">
        <v>0</v>
      </c>
      <c r="M57" s="13">
        <f t="shared" si="0"/>
        <v>0</v>
      </c>
      <c r="N57" s="13">
        <f t="shared" si="1"/>
        <v>36.200000000000003</v>
      </c>
      <c r="O57" s="13">
        <f t="shared" si="2"/>
        <v>37</v>
      </c>
      <c r="P57" s="16">
        <f t="shared" si="3"/>
        <v>0</v>
      </c>
    </row>
    <row r="58" spans="1:16" ht="15" x14ac:dyDescent="0.25">
      <c r="A58" s="18"/>
      <c r="B58" s="18"/>
      <c r="C58" s="18"/>
      <c r="D58" s="31">
        <v>43181.541666666664</v>
      </c>
      <c r="E58" s="31">
        <v>43181.552083333336</v>
      </c>
      <c r="F58" s="22">
        <v>34</v>
      </c>
      <c r="G58" s="22">
        <v>1</v>
      </c>
      <c r="H58" s="22">
        <v>0</v>
      </c>
      <c r="I58" s="22">
        <v>0</v>
      </c>
      <c r="J58" s="22">
        <v>1</v>
      </c>
      <c r="K58" s="22">
        <v>2</v>
      </c>
      <c r="L58" s="22">
        <v>0</v>
      </c>
      <c r="M58" s="13">
        <f t="shared" si="0"/>
        <v>1</v>
      </c>
      <c r="N58" s="13">
        <f t="shared" si="1"/>
        <v>36.299999999999997</v>
      </c>
      <c r="O58" s="13">
        <f t="shared" si="2"/>
        <v>38</v>
      </c>
      <c r="P58" s="16">
        <f t="shared" si="3"/>
        <v>2.6315789473684209E-2</v>
      </c>
    </row>
    <row r="59" spans="1:16" ht="15" x14ac:dyDescent="0.25">
      <c r="A59" s="18"/>
      <c r="B59" s="18"/>
      <c r="C59" s="18"/>
      <c r="D59" s="31">
        <v>43181.552083333336</v>
      </c>
      <c r="E59" s="31">
        <v>43181.5625</v>
      </c>
      <c r="F59" s="22">
        <v>43</v>
      </c>
      <c r="G59" s="22">
        <v>0</v>
      </c>
      <c r="H59" s="22">
        <v>0</v>
      </c>
      <c r="I59" s="22">
        <v>0</v>
      </c>
      <c r="J59" s="22">
        <v>2</v>
      </c>
      <c r="K59" s="22">
        <v>0</v>
      </c>
      <c r="L59" s="22">
        <v>0</v>
      </c>
      <c r="M59" s="13">
        <f t="shared" si="0"/>
        <v>0</v>
      </c>
      <c r="N59" s="13">
        <f t="shared" si="1"/>
        <v>43.8</v>
      </c>
      <c r="O59" s="13">
        <f t="shared" si="2"/>
        <v>45</v>
      </c>
      <c r="P59" s="16">
        <f t="shared" si="3"/>
        <v>0</v>
      </c>
    </row>
    <row r="60" spans="1:16" ht="15" x14ac:dyDescent="0.25">
      <c r="A60" s="18"/>
      <c r="B60" s="18"/>
      <c r="C60" s="18"/>
      <c r="D60" s="31">
        <v>43181.5625</v>
      </c>
      <c r="E60" s="31">
        <v>43181.572916666664</v>
      </c>
      <c r="F60" s="22">
        <v>39</v>
      </c>
      <c r="G60" s="22">
        <v>1</v>
      </c>
      <c r="H60" s="22">
        <v>0</v>
      </c>
      <c r="I60" s="22">
        <v>0</v>
      </c>
      <c r="J60" s="22">
        <v>1</v>
      </c>
      <c r="K60" s="22">
        <v>2</v>
      </c>
      <c r="L60" s="22">
        <v>0</v>
      </c>
      <c r="M60" s="13">
        <f t="shared" si="0"/>
        <v>1</v>
      </c>
      <c r="N60" s="13">
        <f t="shared" si="1"/>
        <v>41.3</v>
      </c>
      <c r="O60" s="13">
        <f t="shared" si="2"/>
        <v>43</v>
      </c>
      <c r="P60" s="16">
        <f t="shared" si="3"/>
        <v>2.3255813953488372E-2</v>
      </c>
    </row>
    <row r="61" spans="1:16" ht="15" x14ac:dyDescent="0.25">
      <c r="A61" s="18"/>
      <c r="B61" s="18"/>
      <c r="C61" s="18"/>
      <c r="D61" s="32">
        <v>43181.572916666664</v>
      </c>
      <c r="E61" s="32">
        <v>43181.583333333336</v>
      </c>
      <c r="F61" s="24">
        <v>45</v>
      </c>
      <c r="G61" s="24">
        <v>0</v>
      </c>
      <c r="H61" s="24">
        <v>0</v>
      </c>
      <c r="I61" s="24">
        <v>0</v>
      </c>
      <c r="J61" s="24">
        <v>1</v>
      </c>
      <c r="K61" s="24">
        <v>2</v>
      </c>
      <c r="L61" s="24">
        <v>0</v>
      </c>
      <c r="M61" s="14">
        <f t="shared" si="0"/>
        <v>0</v>
      </c>
      <c r="N61" s="14">
        <f t="shared" si="1"/>
        <v>45.8</v>
      </c>
      <c r="O61" s="14">
        <f t="shared" si="2"/>
        <v>48</v>
      </c>
      <c r="P61" s="17">
        <f t="shared" si="3"/>
        <v>0</v>
      </c>
    </row>
    <row r="62" spans="1:16" x14ac:dyDescent="0.2">
      <c r="C62" s="7" t="s">
        <v>58</v>
      </c>
      <c r="D62" s="33">
        <v>43181.5</v>
      </c>
      <c r="E62" s="33">
        <v>43181.583333333336</v>
      </c>
      <c r="F62" s="6">
        <v>323</v>
      </c>
      <c r="G62" s="6">
        <v>3</v>
      </c>
      <c r="H62" s="6">
        <v>0</v>
      </c>
      <c r="I62" s="6">
        <v>0</v>
      </c>
      <c r="J62" s="6">
        <v>8</v>
      </c>
      <c r="K62" s="6">
        <v>8</v>
      </c>
      <c r="L62" s="6">
        <v>0</v>
      </c>
      <c r="M62" s="6">
        <v>3</v>
      </c>
      <c r="N62" s="6">
        <v>332.3</v>
      </c>
      <c r="O62" s="6">
        <v>342</v>
      </c>
      <c r="P62" s="8">
        <f>IF(O62=0," ",M62/O62)</f>
        <v>8.771929824561403E-3</v>
      </c>
    </row>
    <row r="63" spans="1:16" ht="15" x14ac:dyDescent="0.25">
      <c r="D63" s="28"/>
      <c r="E63" s="28"/>
      <c r="M63" s="2"/>
      <c r="N63" s="2"/>
      <c r="O63" s="2"/>
      <c r="P63" s="3"/>
    </row>
    <row r="64" spans="1:16" ht="15" x14ac:dyDescent="0.25">
      <c r="D64" s="28"/>
      <c r="E64" s="28"/>
      <c r="M64" s="2"/>
      <c r="N64" s="2"/>
      <c r="O64" s="2"/>
      <c r="P64" s="3"/>
    </row>
    <row r="65" spans="1:16" ht="15" x14ac:dyDescent="0.25">
      <c r="A65" s="18"/>
      <c r="B65" s="18"/>
      <c r="C65" s="18"/>
      <c r="D65" s="30">
        <v>43181.666666666664</v>
      </c>
      <c r="E65" s="30">
        <v>43181.677083333336</v>
      </c>
      <c r="F65" s="20">
        <v>35</v>
      </c>
      <c r="G65" s="20">
        <v>0</v>
      </c>
      <c r="H65" s="20">
        <v>0</v>
      </c>
      <c r="I65" s="20">
        <v>0</v>
      </c>
      <c r="J65" s="20">
        <v>1</v>
      </c>
      <c r="K65" s="20">
        <v>1</v>
      </c>
      <c r="L65" s="20">
        <v>0</v>
      </c>
      <c r="M65" s="12">
        <f t="shared" si="0"/>
        <v>0</v>
      </c>
      <c r="N65" s="12">
        <f t="shared" si="1"/>
        <v>35.6</v>
      </c>
      <c r="O65" s="12">
        <f t="shared" si="2"/>
        <v>37</v>
      </c>
      <c r="P65" s="15">
        <f t="shared" si="3"/>
        <v>0</v>
      </c>
    </row>
    <row r="66" spans="1:16" ht="15" x14ac:dyDescent="0.25">
      <c r="A66" s="18"/>
      <c r="B66" s="18"/>
      <c r="C66" s="18"/>
      <c r="D66" s="31">
        <v>43181.677083333336</v>
      </c>
      <c r="E66" s="31">
        <v>43181.6875</v>
      </c>
      <c r="F66" s="22">
        <v>60</v>
      </c>
      <c r="G66" s="22">
        <v>0</v>
      </c>
      <c r="H66" s="22">
        <v>0</v>
      </c>
      <c r="I66" s="22">
        <v>1</v>
      </c>
      <c r="J66" s="22">
        <v>3</v>
      </c>
      <c r="K66" s="22">
        <v>1</v>
      </c>
      <c r="L66" s="22">
        <v>0</v>
      </c>
      <c r="M66" s="13">
        <f t="shared" si="0"/>
        <v>1</v>
      </c>
      <c r="N66" s="13">
        <f t="shared" si="1"/>
        <v>63.400000000000006</v>
      </c>
      <c r="O66" s="13">
        <f t="shared" si="2"/>
        <v>65</v>
      </c>
      <c r="P66" s="16">
        <f t="shared" si="3"/>
        <v>1.5384615384615385E-2</v>
      </c>
    </row>
    <row r="67" spans="1:16" ht="15" x14ac:dyDescent="0.25">
      <c r="A67" s="18"/>
      <c r="B67" s="18"/>
      <c r="C67" s="18"/>
      <c r="D67" s="31">
        <v>43181.6875</v>
      </c>
      <c r="E67" s="31">
        <v>43181.697916666664</v>
      </c>
      <c r="F67" s="22">
        <v>40</v>
      </c>
      <c r="G67" s="22">
        <v>0</v>
      </c>
      <c r="H67" s="22">
        <v>0</v>
      </c>
      <c r="I67" s="22">
        <v>0</v>
      </c>
      <c r="J67" s="22">
        <v>0</v>
      </c>
      <c r="K67" s="22">
        <v>2</v>
      </c>
      <c r="L67" s="22">
        <v>0</v>
      </c>
      <c r="M67" s="13">
        <f t="shared" si="0"/>
        <v>0</v>
      </c>
      <c r="N67" s="13">
        <f t="shared" si="1"/>
        <v>40.4</v>
      </c>
      <c r="O67" s="13">
        <f t="shared" si="2"/>
        <v>42</v>
      </c>
      <c r="P67" s="16">
        <f t="shared" si="3"/>
        <v>0</v>
      </c>
    </row>
    <row r="68" spans="1:16" ht="15" x14ac:dyDescent="0.25">
      <c r="A68" s="18"/>
      <c r="B68" s="18"/>
      <c r="C68" s="18"/>
      <c r="D68" s="31">
        <v>43181.697916666664</v>
      </c>
      <c r="E68" s="31">
        <v>43181.708333333336</v>
      </c>
      <c r="F68" s="22">
        <v>65</v>
      </c>
      <c r="G68" s="22">
        <v>0</v>
      </c>
      <c r="H68" s="22">
        <v>0</v>
      </c>
      <c r="I68" s="22">
        <v>2</v>
      </c>
      <c r="J68" s="22">
        <v>6</v>
      </c>
      <c r="K68" s="22">
        <v>0</v>
      </c>
      <c r="L68" s="22">
        <v>0</v>
      </c>
      <c r="M68" s="13">
        <f t="shared" si="0"/>
        <v>2</v>
      </c>
      <c r="N68" s="13">
        <f t="shared" si="1"/>
        <v>71.400000000000006</v>
      </c>
      <c r="O68" s="13">
        <f t="shared" si="2"/>
        <v>73</v>
      </c>
      <c r="P68" s="16">
        <f t="shared" si="3"/>
        <v>2.7397260273972601E-2</v>
      </c>
    </row>
    <row r="69" spans="1:16" ht="15" x14ac:dyDescent="0.25">
      <c r="A69" s="18"/>
      <c r="B69" s="18"/>
      <c r="C69" s="18"/>
      <c r="D69" s="31">
        <v>43181.708333333336</v>
      </c>
      <c r="E69" s="31">
        <v>43181.71875</v>
      </c>
      <c r="F69" s="22">
        <v>65</v>
      </c>
      <c r="G69" s="22">
        <v>0</v>
      </c>
      <c r="H69" s="22">
        <v>0</v>
      </c>
      <c r="I69" s="22">
        <v>0</v>
      </c>
      <c r="J69" s="22">
        <v>1</v>
      </c>
      <c r="K69" s="22">
        <v>0</v>
      </c>
      <c r="L69" s="22">
        <v>0</v>
      </c>
      <c r="M69" s="13">
        <f t="shared" si="0"/>
        <v>0</v>
      </c>
      <c r="N69" s="13">
        <f t="shared" si="1"/>
        <v>65.400000000000006</v>
      </c>
      <c r="O69" s="13">
        <f t="shared" si="2"/>
        <v>66</v>
      </c>
      <c r="P69" s="16">
        <f t="shared" si="3"/>
        <v>0</v>
      </c>
    </row>
    <row r="70" spans="1:16" ht="15" x14ac:dyDescent="0.25">
      <c r="A70" s="18"/>
      <c r="B70" s="18"/>
      <c r="C70" s="18"/>
      <c r="D70" s="31">
        <v>43181.71875</v>
      </c>
      <c r="E70" s="31">
        <v>43181.729166666664</v>
      </c>
      <c r="F70" s="22">
        <v>49</v>
      </c>
      <c r="G70" s="22">
        <v>0</v>
      </c>
      <c r="H70" s="22">
        <v>0</v>
      </c>
      <c r="I70" s="22">
        <v>0</v>
      </c>
      <c r="J70" s="22">
        <v>3</v>
      </c>
      <c r="K70" s="22">
        <v>5</v>
      </c>
      <c r="L70" s="22">
        <v>0</v>
      </c>
      <c r="M70" s="13">
        <f t="shared" si="0"/>
        <v>0</v>
      </c>
      <c r="N70" s="13">
        <f t="shared" si="1"/>
        <v>51.2</v>
      </c>
      <c r="O70" s="13">
        <f t="shared" si="2"/>
        <v>57</v>
      </c>
      <c r="P70" s="16">
        <f t="shared" si="3"/>
        <v>0</v>
      </c>
    </row>
    <row r="71" spans="1:16" ht="15" x14ac:dyDescent="0.25">
      <c r="A71" s="18"/>
      <c r="B71" s="18"/>
      <c r="C71" s="18"/>
      <c r="D71" s="31">
        <v>43181.729166666664</v>
      </c>
      <c r="E71" s="31">
        <v>43181.739583333336</v>
      </c>
      <c r="F71" s="22">
        <v>65</v>
      </c>
      <c r="G71" s="22">
        <v>0</v>
      </c>
      <c r="H71" s="22">
        <v>0</v>
      </c>
      <c r="I71" s="22">
        <v>0</v>
      </c>
      <c r="J71" s="22">
        <v>2</v>
      </c>
      <c r="K71" s="22">
        <v>6</v>
      </c>
      <c r="L71" s="22">
        <v>0</v>
      </c>
      <c r="M71" s="13">
        <f t="shared" si="0"/>
        <v>0</v>
      </c>
      <c r="N71" s="13">
        <f t="shared" si="1"/>
        <v>67</v>
      </c>
      <c r="O71" s="13">
        <f t="shared" si="2"/>
        <v>73</v>
      </c>
      <c r="P71" s="16">
        <f t="shared" si="3"/>
        <v>0</v>
      </c>
    </row>
    <row r="72" spans="1:16" ht="15" x14ac:dyDescent="0.25">
      <c r="A72" s="18"/>
      <c r="B72" s="18"/>
      <c r="C72" s="18"/>
      <c r="D72" s="31">
        <v>43181.739583333336</v>
      </c>
      <c r="E72" s="31">
        <v>43181.75</v>
      </c>
      <c r="F72" s="22">
        <v>63</v>
      </c>
      <c r="G72" s="22">
        <v>0</v>
      </c>
      <c r="H72" s="22">
        <v>0</v>
      </c>
      <c r="I72" s="22">
        <v>0</v>
      </c>
      <c r="J72" s="22">
        <v>1</v>
      </c>
      <c r="K72" s="22">
        <v>6</v>
      </c>
      <c r="L72" s="22">
        <v>2</v>
      </c>
      <c r="M72" s="13">
        <f t="shared" si="0"/>
        <v>0</v>
      </c>
      <c r="N72" s="13">
        <f t="shared" si="1"/>
        <v>66.599999999999994</v>
      </c>
      <c r="O72" s="13">
        <f t="shared" si="2"/>
        <v>72</v>
      </c>
      <c r="P72" s="16">
        <f t="shared" si="3"/>
        <v>0</v>
      </c>
    </row>
    <row r="73" spans="1:16" ht="15" x14ac:dyDescent="0.25">
      <c r="A73" s="18"/>
      <c r="B73" s="18"/>
      <c r="C73" s="18"/>
      <c r="D73" s="31">
        <v>43181.75</v>
      </c>
      <c r="E73" s="31">
        <v>43181.760416666664</v>
      </c>
      <c r="F73" s="22">
        <v>56</v>
      </c>
      <c r="G73" s="22">
        <v>0</v>
      </c>
      <c r="H73" s="22">
        <v>0</v>
      </c>
      <c r="I73" s="22">
        <v>0</v>
      </c>
      <c r="J73" s="22">
        <v>1</v>
      </c>
      <c r="K73" s="22">
        <v>1</v>
      </c>
      <c r="L73" s="22">
        <v>0</v>
      </c>
      <c r="M73" s="13">
        <f t="shared" si="0"/>
        <v>0</v>
      </c>
      <c r="N73" s="13">
        <f t="shared" si="1"/>
        <v>56.6</v>
      </c>
      <c r="O73" s="13">
        <f t="shared" si="2"/>
        <v>58</v>
      </c>
      <c r="P73" s="16">
        <f t="shared" si="3"/>
        <v>0</v>
      </c>
    </row>
    <row r="74" spans="1:16" ht="15" x14ac:dyDescent="0.25">
      <c r="A74" s="18"/>
      <c r="B74" s="18"/>
      <c r="C74" s="18"/>
      <c r="D74" s="31">
        <v>43181.760416666664</v>
      </c>
      <c r="E74" s="31">
        <v>43181.770833333336</v>
      </c>
      <c r="F74" s="22">
        <v>60</v>
      </c>
      <c r="G74" s="22">
        <v>0</v>
      </c>
      <c r="H74" s="22">
        <v>0</v>
      </c>
      <c r="I74" s="22">
        <v>0</v>
      </c>
      <c r="J74" s="22">
        <v>2</v>
      </c>
      <c r="K74" s="22">
        <v>5</v>
      </c>
      <c r="L74" s="22">
        <v>0</v>
      </c>
      <c r="M74" s="13">
        <f t="shared" si="0"/>
        <v>0</v>
      </c>
      <c r="N74" s="13">
        <f t="shared" si="1"/>
        <v>61.8</v>
      </c>
      <c r="O74" s="13">
        <f t="shared" si="2"/>
        <v>67</v>
      </c>
      <c r="P74" s="16">
        <f t="shared" si="3"/>
        <v>0</v>
      </c>
    </row>
    <row r="75" spans="1:16" ht="15" x14ac:dyDescent="0.25">
      <c r="A75" s="18"/>
      <c r="B75" s="18"/>
      <c r="C75" s="18"/>
      <c r="D75" s="31">
        <v>43181.770833333336</v>
      </c>
      <c r="E75" s="31">
        <v>43181.78125</v>
      </c>
      <c r="F75" s="22">
        <v>61</v>
      </c>
      <c r="G75" s="22">
        <v>0</v>
      </c>
      <c r="H75" s="22">
        <v>0</v>
      </c>
      <c r="I75" s="22">
        <v>0</v>
      </c>
      <c r="J75" s="22">
        <v>4</v>
      </c>
      <c r="K75" s="22">
        <v>2</v>
      </c>
      <c r="L75" s="22">
        <v>0</v>
      </c>
      <c r="M75" s="13">
        <f t="shared" si="0"/>
        <v>0</v>
      </c>
      <c r="N75" s="13">
        <f t="shared" si="1"/>
        <v>63</v>
      </c>
      <c r="O75" s="13">
        <f t="shared" si="2"/>
        <v>67</v>
      </c>
      <c r="P75" s="16">
        <f t="shared" si="3"/>
        <v>0</v>
      </c>
    </row>
    <row r="76" spans="1:16" ht="15" x14ac:dyDescent="0.25">
      <c r="A76" s="18"/>
      <c r="B76" s="18"/>
      <c r="C76" s="18"/>
      <c r="D76" s="32">
        <v>43181.78125</v>
      </c>
      <c r="E76" s="32">
        <v>43181.791666666664</v>
      </c>
      <c r="F76" s="24">
        <v>55</v>
      </c>
      <c r="G76" s="24">
        <v>0</v>
      </c>
      <c r="H76" s="24">
        <v>0</v>
      </c>
      <c r="I76" s="24">
        <v>0</v>
      </c>
      <c r="J76" s="24">
        <v>2</v>
      </c>
      <c r="K76" s="24">
        <v>7</v>
      </c>
      <c r="L76" s="24">
        <v>0</v>
      </c>
      <c r="M76" s="14">
        <f t="shared" si="0"/>
        <v>0</v>
      </c>
      <c r="N76" s="14">
        <f t="shared" si="1"/>
        <v>57.199999999999996</v>
      </c>
      <c r="O76" s="14">
        <f t="shared" si="2"/>
        <v>64</v>
      </c>
      <c r="P76" s="17">
        <f t="shared" si="3"/>
        <v>0</v>
      </c>
    </row>
    <row r="77" spans="1:16" x14ac:dyDescent="0.2">
      <c r="C77" s="7" t="s">
        <v>58</v>
      </c>
      <c r="D77" s="33">
        <v>43181.666666666664</v>
      </c>
      <c r="E77" s="33">
        <v>43181.791666666664</v>
      </c>
      <c r="F77" s="6">
        <v>674</v>
      </c>
      <c r="G77" s="6">
        <v>0</v>
      </c>
      <c r="H77" s="6">
        <v>0</v>
      </c>
      <c r="I77" s="6">
        <v>3</v>
      </c>
      <c r="J77" s="6">
        <v>26</v>
      </c>
      <c r="K77" s="6">
        <v>36</v>
      </c>
      <c r="L77" s="6">
        <v>2</v>
      </c>
      <c r="M77" s="6">
        <v>3</v>
      </c>
      <c r="N77" s="6">
        <v>699.6</v>
      </c>
      <c r="O77" s="6">
        <v>741</v>
      </c>
      <c r="P77" s="8">
        <f>IF(O77=0," ",M77/O77)</f>
        <v>4.048582995951417E-3</v>
      </c>
    </row>
    <row r="78" spans="1:16" ht="15" x14ac:dyDescent="0.25">
      <c r="D78" s="28"/>
      <c r="E78" s="28"/>
      <c r="M78" s="2"/>
      <c r="N78" s="2"/>
      <c r="O78" s="2"/>
      <c r="P78" s="3"/>
    </row>
    <row r="79" spans="1:16" ht="15" x14ac:dyDescent="0.25">
      <c r="D79" s="28"/>
      <c r="E79" s="28"/>
      <c r="M79" s="2"/>
      <c r="N79" s="2"/>
      <c r="O79" s="2"/>
      <c r="P79" s="3"/>
    </row>
    <row r="80" spans="1:16" ht="15" x14ac:dyDescent="0.25">
      <c r="D80" s="34" t="s">
        <v>45</v>
      </c>
      <c r="E80" s="28"/>
      <c r="M80" s="2"/>
      <c r="N80" s="2"/>
      <c r="O80" s="2"/>
      <c r="P80" s="3"/>
    </row>
    <row r="81" spans="1:16" ht="15" x14ac:dyDescent="0.25">
      <c r="D81" s="35" t="s">
        <v>46</v>
      </c>
      <c r="E81" s="36" t="s">
        <v>47</v>
      </c>
      <c r="F81" s="11" t="str">
        <f>VLOOKUP(MID(E81,5,1)+0,$D$15:$G$22,2)</f>
        <v>New Cross Rd</v>
      </c>
      <c r="G81" s="11" t="str">
        <f>VLOOKUP(MID(E81,5,1)+0,$D$15:$G$22,4)</f>
        <v>EAST</v>
      </c>
      <c r="M81" s="2"/>
      <c r="N81" s="2"/>
      <c r="O81" s="2"/>
      <c r="P81" s="3"/>
    </row>
    <row r="82" spans="1:16" ht="15" x14ac:dyDescent="0.25">
      <c r="D82" s="35" t="s">
        <v>48</v>
      </c>
      <c r="E82" s="36" t="s">
        <v>59</v>
      </c>
      <c r="F82" s="11" t="str">
        <f>VLOOKUP(MID(E82,5,1)+0,$D$15:$G$22,2)</f>
        <v>New Cross Rd</v>
      </c>
      <c r="G82" s="11" t="str">
        <f>VLOOKUP(MID(E82,5,1)+0,$D$15:$G$22,4)</f>
        <v>WEST</v>
      </c>
      <c r="M82" s="2"/>
      <c r="N82" s="2"/>
      <c r="O82" s="2"/>
      <c r="P82" s="3"/>
    </row>
    <row r="83" spans="1:16" ht="15" x14ac:dyDescent="0.25">
      <c r="D83" s="28"/>
      <c r="E83" s="28"/>
      <c r="M83" s="2"/>
      <c r="N83" s="2"/>
      <c r="O83" s="2"/>
      <c r="P83" s="3"/>
    </row>
    <row r="84" spans="1:16" x14ac:dyDescent="0.2">
      <c r="D84" s="29" t="s">
        <v>50</v>
      </c>
      <c r="E84" s="29" t="s">
        <v>51</v>
      </c>
      <c r="F84" s="7" t="s">
        <v>3</v>
      </c>
      <c r="G84" s="7" t="s">
        <v>52</v>
      </c>
      <c r="H84" s="7" t="s">
        <v>53</v>
      </c>
      <c r="I84" s="7" t="s">
        <v>54</v>
      </c>
      <c r="J84" s="7" t="s">
        <v>15</v>
      </c>
      <c r="K84" s="7" t="s">
        <v>19</v>
      </c>
      <c r="L84" s="7" t="s">
        <v>21</v>
      </c>
      <c r="M84" s="7" t="s">
        <v>55</v>
      </c>
      <c r="N84" s="7" t="s">
        <v>56</v>
      </c>
      <c r="O84" s="7" t="s">
        <v>57</v>
      </c>
      <c r="P84" s="25" t="s">
        <v>38</v>
      </c>
    </row>
    <row r="85" spans="1:16" ht="15" x14ac:dyDescent="0.25">
      <c r="A85" s="18"/>
      <c r="B85" s="18"/>
      <c r="C85" s="18"/>
      <c r="D85" s="30">
        <v>43181.291666666664</v>
      </c>
      <c r="E85" s="30">
        <v>43181.302083333336</v>
      </c>
      <c r="F85" s="20">
        <v>98</v>
      </c>
      <c r="G85" s="20">
        <v>6</v>
      </c>
      <c r="H85" s="20">
        <v>20</v>
      </c>
      <c r="I85" s="20">
        <v>9</v>
      </c>
      <c r="J85" s="20">
        <v>33</v>
      </c>
      <c r="K85" s="20">
        <v>9</v>
      </c>
      <c r="L85" s="20">
        <v>3</v>
      </c>
      <c r="M85" s="12">
        <f t="shared" ref="M85:M122" si="4">(G85*1)+(H85*1)+(I85*1)</f>
        <v>35</v>
      </c>
      <c r="N85" s="12">
        <f t="shared" ref="N85:N122" si="5">(F85*1)+(G85*1.5)+(H85*2.3)+(I85*2)+(J85*0.4)+(K85*0.2)+(L85*1)</f>
        <v>189</v>
      </c>
      <c r="O85" s="12">
        <f t="shared" ref="O85:O122" si="6">F85+G85+H85+I85+J85+K85+L85</f>
        <v>178</v>
      </c>
      <c r="P85" s="15">
        <f t="shared" ref="P85:P122" si="7">IF(O85=0," ",M85/O85)</f>
        <v>0.19662921348314608</v>
      </c>
    </row>
    <row r="86" spans="1:16" ht="15" x14ac:dyDescent="0.25">
      <c r="A86" s="18"/>
      <c r="B86" s="18"/>
      <c r="C86" s="18"/>
      <c r="D86" s="31">
        <v>43181.302083333336</v>
      </c>
      <c r="E86" s="31">
        <v>43181.3125</v>
      </c>
      <c r="F86" s="22">
        <v>89</v>
      </c>
      <c r="G86" s="22">
        <v>5</v>
      </c>
      <c r="H86" s="22">
        <v>14</v>
      </c>
      <c r="I86" s="22">
        <v>11</v>
      </c>
      <c r="J86" s="22">
        <v>46</v>
      </c>
      <c r="K86" s="22">
        <v>15</v>
      </c>
      <c r="L86" s="22">
        <v>11</v>
      </c>
      <c r="M86" s="13">
        <f t="shared" si="4"/>
        <v>30</v>
      </c>
      <c r="N86" s="13">
        <f t="shared" si="5"/>
        <v>183.1</v>
      </c>
      <c r="O86" s="13">
        <f t="shared" si="6"/>
        <v>191</v>
      </c>
      <c r="P86" s="16">
        <f t="shared" si="7"/>
        <v>0.15706806282722513</v>
      </c>
    </row>
    <row r="87" spans="1:16" ht="15" x14ac:dyDescent="0.25">
      <c r="A87" s="18"/>
      <c r="B87" s="18"/>
      <c r="C87" s="18"/>
      <c r="D87" s="31">
        <v>43181.3125</v>
      </c>
      <c r="E87" s="31">
        <v>43181.322916666664</v>
      </c>
      <c r="F87" s="22">
        <v>104</v>
      </c>
      <c r="G87" s="22">
        <v>8</v>
      </c>
      <c r="H87" s="22">
        <v>12</v>
      </c>
      <c r="I87" s="22">
        <v>7</v>
      </c>
      <c r="J87" s="22">
        <v>36</v>
      </c>
      <c r="K87" s="22">
        <v>20</v>
      </c>
      <c r="L87" s="22">
        <v>3</v>
      </c>
      <c r="M87" s="13">
        <f t="shared" si="4"/>
        <v>27</v>
      </c>
      <c r="N87" s="13">
        <f t="shared" si="5"/>
        <v>179</v>
      </c>
      <c r="O87" s="13">
        <f t="shared" si="6"/>
        <v>190</v>
      </c>
      <c r="P87" s="16">
        <f t="shared" si="7"/>
        <v>0.14210526315789473</v>
      </c>
    </row>
    <row r="88" spans="1:16" ht="15" x14ac:dyDescent="0.25">
      <c r="A88" s="18"/>
      <c r="B88" s="18"/>
      <c r="C88" s="18"/>
      <c r="D88" s="31">
        <v>43181.322916666664</v>
      </c>
      <c r="E88" s="31">
        <v>43181.333333333336</v>
      </c>
      <c r="F88" s="22">
        <v>80</v>
      </c>
      <c r="G88" s="22">
        <v>14</v>
      </c>
      <c r="H88" s="22">
        <v>6</v>
      </c>
      <c r="I88" s="22">
        <v>7</v>
      </c>
      <c r="J88" s="22">
        <v>30</v>
      </c>
      <c r="K88" s="22">
        <v>11</v>
      </c>
      <c r="L88" s="22">
        <v>3</v>
      </c>
      <c r="M88" s="13">
        <f t="shared" si="4"/>
        <v>27</v>
      </c>
      <c r="N88" s="13">
        <f t="shared" si="5"/>
        <v>146</v>
      </c>
      <c r="O88" s="13">
        <f t="shared" si="6"/>
        <v>151</v>
      </c>
      <c r="P88" s="16">
        <f t="shared" si="7"/>
        <v>0.17880794701986755</v>
      </c>
    </row>
    <row r="89" spans="1:16" ht="15" x14ac:dyDescent="0.25">
      <c r="A89" s="18"/>
      <c r="B89" s="18"/>
      <c r="C89" s="18"/>
      <c r="D89" s="31">
        <v>43181.333333333336</v>
      </c>
      <c r="E89" s="31">
        <v>43181.34375</v>
      </c>
      <c r="F89" s="22">
        <v>97</v>
      </c>
      <c r="G89" s="22">
        <v>6</v>
      </c>
      <c r="H89" s="22">
        <v>10</v>
      </c>
      <c r="I89" s="22">
        <v>7</v>
      </c>
      <c r="J89" s="22">
        <v>31</v>
      </c>
      <c r="K89" s="22">
        <v>20</v>
      </c>
      <c r="L89" s="22">
        <v>4</v>
      </c>
      <c r="M89" s="13">
        <f t="shared" si="4"/>
        <v>23</v>
      </c>
      <c r="N89" s="13">
        <f t="shared" si="5"/>
        <v>163.4</v>
      </c>
      <c r="O89" s="13">
        <f t="shared" si="6"/>
        <v>175</v>
      </c>
      <c r="P89" s="16">
        <f t="shared" si="7"/>
        <v>0.13142857142857142</v>
      </c>
    </row>
    <row r="90" spans="1:16" ht="15" x14ac:dyDescent="0.25">
      <c r="A90" s="18"/>
      <c r="B90" s="18"/>
      <c r="C90" s="18"/>
      <c r="D90" s="31">
        <v>43181.34375</v>
      </c>
      <c r="E90" s="31">
        <v>43181.354166666664</v>
      </c>
      <c r="F90" s="22">
        <v>79</v>
      </c>
      <c r="G90" s="22">
        <v>7</v>
      </c>
      <c r="H90" s="22">
        <v>14</v>
      </c>
      <c r="I90" s="22">
        <v>10</v>
      </c>
      <c r="J90" s="22">
        <v>24</v>
      </c>
      <c r="K90" s="22">
        <v>17</v>
      </c>
      <c r="L90" s="22">
        <v>5</v>
      </c>
      <c r="M90" s="13">
        <f t="shared" si="4"/>
        <v>31</v>
      </c>
      <c r="N90" s="13">
        <f t="shared" si="5"/>
        <v>159.69999999999999</v>
      </c>
      <c r="O90" s="13">
        <f t="shared" si="6"/>
        <v>156</v>
      </c>
      <c r="P90" s="16">
        <f t="shared" si="7"/>
        <v>0.19871794871794871</v>
      </c>
    </row>
    <row r="91" spans="1:16" ht="15" x14ac:dyDescent="0.25">
      <c r="A91" s="18"/>
      <c r="B91" s="18"/>
      <c r="C91" s="18"/>
      <c r="D91" s="31">
        <v>43181.354166666664</v>
      </c>
      <c r="E91" s="31">
        <v>43181.364583333336</v>
      </c>
      <c r="F91" s="22">
        <v>102</v>
      </c>
      <c r="G91" s="22">
        <v>11</v>
      </c>
      <c r="H91" s="22">
        <v>17</v>
      </c>
      <c r="I91" s="22">
        <v>7</v>
      </c>
      <c r="J91" s="22">
        <v>24</v>
      </c>
      <c r="K91" s="22">
        <v>20</v>
      </c>
      <c r="L91" s="22">
        <v>6</v>
      </c>
      <c r="M91" s="13">
        <f t="shared" si="4"/>
        <v>35</v>
      </c>
      <c r="N91" s="13">
        <f t="shared" si="5"/>
        <v>191.2</v>
      </c>
      <c r="O91" s="13">
        <f t="shared" si="6"/>
        <v>187</v>
      </c>
      <c r="P91" s="16">
        <f t="shared" si="7"/>
        <v>0.18716577540106952</v>
      </c>
    </row>
    <row r="92" spans="1:16" ht="15" x14ac:dyDescent="0.25">
      <c r="A92" s="18"/>
      <c r="B92" s="18"/>
      <c r="C92" s="18"/>
      <c r="D92" s="31">
        <v>43181.364583333336</v>
      </c>
      <c r="E92" s="31">
        <v>43181.375</v>
      </c>
      <c r="F92" s="22">
        <v>74</v>
      </c>
      <c r="G92" s="22">
        <v>8</v>
      </c>
      <c r="H92" s="22">
        <v>20</v>
      </c>
      <c r="I92" s="22">
        <v>10</v>
      </c>
      <c r="J92" s="22">
        <v>16</v>
      </c>
      <c r="K92" s="22">
        <v>12</v>
      </c>
      <c r="L92" s="22">
        <v>3</v>
      </c>
      <c r="M92" s="13">
        <f t="shared" si="4"/>
        <v>38</v>
      </c>
      <c r="N92" s="13">
        <f t="shared" si="5"/>
        <v>163.80000000000001</v>
      </c>
      <c r="O92" s="13">
        <f t="shared" si="6"/>
        <v>143</v>
      </c>
      <c r="P92" s="16">
        <f t="shared" si="7"/>
        <v>0.26573426573426573</v>
      </c>
    </row>
    <row r="93" spans="1:16" ht="15" x14ac:dyDescent="0.25">
      <c r="A93" s="18"/>
      <c r="B93" s="18"/>
      <c r="C93" s="18"/>
      <c r="D93" s="31">
        <v>43181.375</v>
      </c>
      <c r="E93" s="31">
        <v>43181.385416666664</v>
      </c>
      <c r="F93" s="22">
        <v>90</v>
      </c>
      <c r="G93" s="22">
        <v>4</v>
      </c>
      <c r="H93" s="22">
        <v>14</v>
      </c>
      <c r="I93" s="22">
        <v>8</v>
      </c>
      <c r="J93" s="22">
        <v>10</v>
      </c>
      <c r="K93" s="22">
        <v>11</v>
      </c>
      <c r="L93" s="22">
        <v>3</v>
      </c>
      <c r="M93" s="13">
        <f t="shared" si="4"/>
        <v>26</v>
      </c>
      <c r="N93" s="13">
        <f t="shared" si="5"/>
        <v>153.39999999999998</v>
      </c>
      <c r="O93" s="13">
        <f t="shared" si="6"/>
        <v>140</v>
      </c>
      <c r="P93" s="16">
        <f t="shared" si="7"/>
        <v>0.18571428571428572</v>
      </c>
    </row>
    <row r="94" spans="1:16" ht="15" x14ac:dyDescent="0.25">
      <c r="A94" s="18"/>
      <c r="B94" s="18"/>
      <c r="C94" s="18"/>
      <c r="D94" s="31">
        <v>43181.385416666664</v>
      </c>
      <c r="E94" s="31">
        <v>43181.395833333336</v>
      </c>
      <c r="F94" s="22">
        <v>92</v>
      </c>
      <c r="G94" s="22">
        <v>7</v>
      </c>
      <c r="H94" s="22">
        <v>13</v>
      </c>
      <c r="I94" s="22">
        <v>8</v>
      </c>
      <c r="J94" s="22">
        <v>16</v>
      </c>
      <c r="K94" s="22">
        <v>8</v>
      </c>
      <c r="L94" s="22">
        <v>3</v>
      </c>
      <c r="M94" s="13">
        <f t="shared" si="4"/>
        <v>28</v>
      </c>
      <c r="N94" s="13">
        <f t="shared" si="5"/>
        <v>159.4</v>
      </c>
      <c r="O94" s="13">
        <f t="shared" si="6"/>
        <v>147</v>
      </c>
      <c r="P94" s="16">
        <f t="shared" si="7"/>
        <v>0.19047619047619047</v>
      </c>
    </row>
    <row r="95" spans="1:16" ht="15" x14ac:dyDescent="0.25">
      <c r="A95" s="18"/>
      <c r="B95" s="18"/>
      <c r="C95" s="18"/>
      <c r="D95" s="31">
        <v>43181.395833333336</v>
      </c>
      <c r="E95" s="31">
        <v>43181.40625</v>
      </c>
      <c r="F95" s="22">
        <v>87</v>
      </c>
      <c r="G95" s="22">
        <v>9</v>
      </c>
      <c r="H95" s="22">
        <v>14</v>
      </c>
      <c r="I95" s="22">
        <v>6</v>
      </c>
      <c r="J95" s="22">
        <v>14</v>
      </c>
      <c r="K95" s="22">
        <v>2</v>
      </c>
      <c r="L95" s="22">
        <v>4</v>
      </c>
      <c r="M95" s="13">
        <f t="shared" si="4"/>
        <v>29</v>
      </c>
      <c r="N95" s="13">
        <f t="shared" si="5"/>
        <v>154.69999999999999</v>
      </c>
      <c r="O95" s="13">
        <f t="shared" si="6"/>
        <v>136</v>
      </c>
      <c r="P95" s="16">
        <f t="shared" si="7"/>
        <v>0.21323529411764705</v>
      </c>
    </row>
    <row r="96" spans="1:16" ht="15" x14ac:dyDescent="0.25">
      <c r="A96" s="18"/>
      <c r="B96" s="18"/>
      <c r="C96" s="18"/>
      <c r="D96" s="32">
        <v>43181.40625</v>
      </c>
      <c r="E96" s="32">
        <v>43181.416666666664</v>
      </c>
      <c r="F96" s="24">
        <v>103</v>
      </c>
      <c r="G96" s="24">
        <v>7</v>
      </c>
      <c r="H96" s="24">
        <v>9</v>
      </c>
      <c r="I96" s="24">
        <v>10</v>
      </c>
      <c r="J96" s="24">
        <v>12</v>
      </c>
      <c r="K96" s="24">
        <v>4</v>
      </c>
      <c r="L96" s="24">
        <v>1</v>
      </c>
      <c r="M96" s="14">
        <f t="shared" si="4"/>
        <v>26</v>
      </c>
      <c r="N96" s="14">
        <f t="shared" si="5"/>
        <v>160.80000000000001</v>
      </c>
      <c r="O96" s="14">
        <f t="shared" si="6"/>
        <v>146</v>
      </c>
      <c r="P96" s="17">
        <f t="shared" si="7"/>
        <v>0.17808219178082191</v>
      </c>
    </row>
    <row r="97" spans="1:16" x14ac:dyDescent="0.2">
      <c r="C97" s="7" t="s">
        <v>58</v>
      </c>
      <c r="D97" s="33">
        <v>43181.291666666664</v>
      </c>
      <c r="E97" s="33">
        <v>43181.416666666664</v>
      </c>
      <c r="F97" s="6">
        <v>1095</v>
      </c>
      <c r="G97" s="6">
        <v>92</v>
      </c>
      <c r="H97" s="6">
        <v>163</v>
      </c>
      <c r="I97" s="6">
        <v>100</v>
      </c>
      <c r="J97" s="6">
        <v>292</v>
      </c>
      <c r="K97" s="6">
        <v>149</v>
      </c>
      <c r="L97" s="6">
        <v>49</v>
      </c>
      <c r="M97" s="6">
        <v>355</v>
      </c>
      <c r="N97" s="6">
        <v>2003.5</v>
      </c>
      <c r="O97" s="6">
        <v>1940</v>
      </c>
      <c r="P97" s="8">
        <f>IF(O97=0," ",M97/O97)</f>
        <v>0.18298969072164947</v>
      </c>
    </row>
    <row r="98" spans="1:16" ht="15" x14ac:dyDescent="0.25">
      <c r="D98" s="28"/>
      <c r="E98" s="28"/>
      <c r="M98" s="2"/>
      <c r="N98" s="2"/>
      <c r="O98" s="2"/>
      <c r="P98" s="3"/>
    </row>
    <row r="99" spans="1:16" ht="15" x14ac:dyDescent="0.25">
      <c r="D99" s="28"/>
      <c r="E99" s="28"/>
      <c r="M99" s="2"/>
      <c r="N99" s="2"/>
      <c r="O99" s="2"/>
      <c r="P99" s="3"/>
    </row>
    <row r="100" spans="1:16" ht="15" x14ac:dyDescent="0.25">
      <c r="A100" s="18"/>
      <c r="B100" s="18"/>
      <c r="C100" s="18"/>
      <c r="D100" s="30">
        <v>43181.5</v>
      </c>
      <c r="E100" s="30">
        <v>43181.510416666664</v>
      </c>
      <c r="F100" s="20">
        <v>111</v>
      </c>
      <c r="G100" s="20">
        <v>1</v>
      </c>
      <c r="H100" s="20">
        <v>11</v>
      </c>
      <c r="I100" s="20">
        <v>6</v>
      </c>
      <c r="J100" s="20">
        <v>8</v>
      </c>
      <c r="K100" s="20">
        <v>9</v>
      </c>
      <c r="L100" s="20">
        <v>4</v>
      </c>
      <c r="M100" s="12">
        <f t="shared" si="4"/>
        <v>18</v>
      </c>
      <c r="N100" s="12">
        <f t="shared" si="5"/>
        <v>158.80000000000001</v>
      </c>
      <c r="O100" s="12">
        <f t="shared" si="6"/>
        <v>150</v>
      </c>
      <c r="P100" s="15">
        <f t="shared" si="7"/>
        <v>0.12</v>
      </c>
    </row>
    <row r="101" spans="1:16" ht="15" x14ac:dyDescent="0.25">
      <c r="A101" s="18"/>
      <c r="B101" s="18"/>
      <c r="C101" s="18"/>
      <c r="D101" s="31">
        <v>43181.510416666664</v>
      </c>
      <c r="E101" s="31">
        <v>43181.520833333336</v>
      </c>
      <c r="F101" s="22">
        <v>110</v>
      </c>
      <c r="G101" s="22">
        <v>6</v>
      </c>
      <c r="H101" s="22">
        <v>7</v>
      </c>
      <c r="I101" s="22">
        <v>8</v>
      </c>
      <c r="J101" s="22">
        <v>5</v>
      </c>
      <c r="K101" s="22">
        <v>5</v>
      </c>
      <c r="L101" s="22">
        <v>1</v>
      </c>
      <c r="M101" s="13">
        <f t="shared" si="4"/>
        <v>21</v>
      </c>
      <c r="N101" s="13">
        <f t="shared" si="5"/>
        <v>155.1</v>
      </c>
      <c r="O101" s="13">
        <f t="shared" si="6"/>
        <v>142</v>
      </c>
      <c r="P101" s="16">
        <f t="shared" si="7"/>
        <v>0.14788732394366197</v>
      </c>
    </row>
    <row r="102" spans="1:16" ht="15" x14ac:dyDescent="0.25">
      <c r="A102" s="18"/>
      <c r="B102" s="18"/>
      <c r="C102" s="18"/>
      <c r="D102" s="31">
        <v>43181.520833333336</v>
      </c>
      <c r="E102" s="31">
        <v>43181.53125</v>
      </c>
      <c r="F102" s="22">
        <v>91</v>
      </c>
      <c r="G102" s="22">
        <v>5</v>
      </c>
      <c r="H102" s="22">
        <v>11</v>
      </c>
      <c r="I102" s="22">
        <v>4</v>
      </c>
      <c r="J102" s="22">
        <v>3</v>
      </c>
      <c r="K102" s="22">
        <v>8</v>
      </c>
      <c r="L102" s="22">
        <v>2</v>
      </c>
      <c r="M102" s="13">
        <f t="shared" si="4"/>
        <v>20</v>
      </c>
      <c r="N102" s="13">
        <f t="shared" si="5"/>
        <v>136.6</v>
      </c>
      <c r="O102" s="13">
        <f t="shared" si="6"/>
        <v>124</v>
      </c>
      <c r="P102" s="16">
        <f t="shared" si="7"/>
        <v>0.16129032258064516</v>
      </c>
    </row>
    <row r="103" spans="1:16" ht="15" x14ac:dyDescent="0.25">
      <c r="A103" s="18"/>
      <c r="B103" s="18"/>
      <c r="C103" s="18"/>
      <c r="D103" s="31">
        <v>43181.53125</v>
      </c>
      <c r="E103" s="31">
        <v>43181.541666666664</v>
      </c>
      <c r="F103" s="22">
        <v>113</v>
      </c>
      <c r="G103" s="22">
        <v>6</v>
      </c>
      <c r="H103" s="22">
        <v>6</v>
      </c>
      <c r="I103" s="22">
        <v>8</v>
      </c>
      <c r="J103" s="22">
        <v>0</v>
      </c>
      <c r="K103" s="22">
        <v>2</v>
      </c>
      <c r="L103" s="22">
        <v>4</v>
      </c>
      <c r="M103" s="13">
        <f t="shared" si="4"/>
        <v>20</v>
      </c>
      <c r="N103" s="13">
        <f t="shared" si="5"/>
        <v>156.20000000000002</v>
      </c>
      <c r="O103" s="13">
        <f t="shared" si="6"/>
        <v>139</v>
      </c>
      <c r="P103" s="16">
        <f t="shared" si="7"/>
        <v>0.14388489208633093</v>
      </c>
    </row>
    <row r="104" spans="1:16" ht="15" x14ac:dyDescent="0.25">
      <c r="A104" s="18"/>
      <c r="B104" s="18"/>
      <c r="C104" s="18"/>
      <c r="D104" s="31">
        <v>43181.541666666664</v>
      </c>
      <c r="E104" s="31">
        <v>43181.552083333336</v>
      </c>
      <c r="F104" s="22">
        <v>109</v>
      </c>
      <c r="G104" s="22">
        <v>10</v>
      </c>
      <c r="H104" s="22">
        <v>11</v>
      </c>
      <c r="I104" s="22">
        <v>7</v>
      </c>
      <c r="J104" s="22">
        <v>3</v>
      </c>
      <c r="K104" s="22">
        <v>4</v>
      </c>
      <c r="L104" s="22">
        <v>4</v>
      </c>
      <c r="M104" s="13">
        <f t="shared" si="4"/>
        <v>28</v>
      </c>
      <c r="N104" s="13">
        <f t="shared" si="5"/>
        <v>169.3</v>
      </c>
      <c r="O104" s="13">
        <f t="shared" si="6"/>
        <v>148</v>
      </c>
      <c r="P104" s="16">
        <f t="shared" si="7"/>
        <v>0.1891891891891892</v>
      </c>
    </row>
    <row r="105" spans="1:16" ht="15" x14ac:dyDescent="0.25">
      <c r="A105" s="18"/>
      <c r="B105" s="18"/>
      <c r="C105" s="18"/>
      <c r="D105" s="31">
        <v>43181.552083333336</v>
      </c>
      <c r="E105" s="31">
        <v>43181.5625</v>
      </c>
      <c r="F105" s="22">
        <v>90</v>
      </c>
      <c r="G105" s="22">
        <v>3</v>
      </c>
      <c r="H105" s="22">
        <v>11</v>
      </c>
      <c r="I105" s="22">
        <v>8</v>
      </c>
      <c r="J105" s="22">
        <v>4</v>
      </c>
      <c r="K105" s="22">
        <v>1</v>
      </c>
      <c r="L105" s="22">
        <v>2</v>
      </c>
      <c r="M105" s="13">
        <f t="shared" si="4"/>
        <v>22</v>
      </c>
      <c r="N105" s="13">
        <f t="shared" si="5"/>
        <v>139.6</v>
      </c>
      <c r="O105" s="13">
        <f t="shared" si="6"/>
        <v>119</v>
      </c>
      <c r="P105" s="16">
        <f t="shared" si="7"/>
        <v>0.18487394957983194</v>
      </c>
    </row>
    <row r="106" spans="1:16" ht="15" x14ac:dyDescent="0.25">
      <c r="A106" s="18"/>
      <c r="B106" s="18"/>
      <c r="C106" s="18"/>
      <c r="D106" s="31">
        <v>43181.5625</v>
      </c>
      <c r="E106" s="31">
        <v>43181.572916666664</v>
      </c>
      <c r="F106" s="22">
        <v>113</v>
      </c>
      <c r="G106" s="22">
        <v>4</v>
      </c>
      <c r="H106" s="22">
        <v>13</v>
      </c>
      <c r="I106" s="22">
        <v>9</v>
      </c>
      <c r="J106" s="22">
        <v>3</v>
      </c>
      <c r="K106" s="22">
        <v>7</v>
      </c>
      <c r="L106" s="22">
        <v>1</v>
      </c>
      <c r="M106" s="13">
        <f t="shared" si="4"/>
        <v>26</v>
      </c>
      <c r="N106" s="13">
        <f t="shared" si="5"/>
        <v>170.5</v>
      </c>
      <c r="O106" s="13">
        <f t="shared" si="6"/>
        <v>150</v>
      </c>
      <c r="P106" s="16">
        <f t="shared" si="7"/>
        <v>0.17333333333333334</v>
      </c>
    </row>
    <row r="107" spans="1:16" ht="15" x14ac:dyDescent="0.25">
      <c r="A107" s="18"/>
      <c r="B107" s="18"/>
      <c r="C107" s="18"/>
      <c r="D107" s="32">
        <v>43181.572916666664</v>
      </c>
      <c r="E107" s="32">
        <v>43181.583333333336</v>
      </c>
      <c r="F107" s="24">
        <v>93</v>
      </c>
      <c r="G107" s="24">
        <v>15</v>
      </c>
      <c r="H107" s="24">
        <v>9</v>
      </c>
      <c r="I107" s="24">
        <v>8</v>
      </c>
      <c r="J107" s="24">
        <v>4</v>
      </c>
      <c r="K107" s="24">
        <v>4</v>
      </c>
      <c r="L107" s="24">
        <v>4</v>
      </c>
      <c r="M107" s="14">
        <f t="shared" si="4"/>
        <v>32</v>
      </c>
      <c r="N107" s="14">
        <f t="shared" si="5"/>
        <v>158.6</v>
      </c>
      <c r="O107" s="14">
        <f t="shared" si="6"/>
        <v>137</v>
      </c>
      <c r="P107" s="17">
        <f t="shared" si="7"/>
        <v>0.23357664233576642</v>
      </c>
    </row>
    <row r="108" spans="1:16" x14ac:dyDescent="0.2">
      <c r="C108" s="7" t="s">
        <v>58</v>
      </c>
      <c r="D108" s="33">
        <v>43181.5</v>
      </c>
      <c r="E108" s="33">
        <v>43181.583333333336</v>
      </c>
      <c r="F108" s="6">
        <v>830</v>
      </c>
      <c r="G108" s="6">
        <v>50</v>
      </c>
      <c r="H108" s="6">
        <v>79</v>
      </c>
      <c r="I108" s="6">
        <v>58</v>
      </c>
      <c r="J108" s="6">
        <v>30</v>
      </c>
      <c r="K108" s="6">
        <v>40</v>
      </c>
      <c r="L108" s="6">
        <v>22</v>
      </c>
      <c r="M108" s="6">
        <v>187</v>
      </c>
      <c r="N108" s="6">
        <v>1244.6999999999998</v>
      </c>
      <c r="O108" s="6">
        <v>1109</v>
      </c>
      <c r="P108" s="8">
        <f>IF(O108=0," ",M108/O108)</f>
        <v>0.16862037871956717</v>
      </c>
    </row>
    <row r="109" spans="1:16" ht="15" x14ac:dyDescent="0.25">
      <c r="D109" s="28"/>
      <c r="E109" s="28"/>
      <c r="M109" s="2"/>
      <c r="N109" s="2"/>
      <c r="O109" s="2"/>
      <c r="P109" s="3"/>
    </row>
    <row r="110" spans="1:16" ht="15" x14ac:dyDescent="0.25">
      <c r="D110" s="28"/>
      <c r="E110" s="28"/>
      <c r="M110" s="2"/>
      <c r="N110" s="2"/>
      <c r="O110" s="2"/>
      <c r="P110" s="3"/>
    </row>
    <row r="111" spans="1:16" ht="15" x14ac:dyDescent="0.25">
      <c r="A111" s="18"/>
      <c r="B111" s="18"/>
      <c r="C111" s="18"/>
      <c r="D111" s="30">
        <v>43181.666666666664</v>
      </c>
      <c r="E111" s="30">
        <v>43181.677083333336</v>
      </c>
      <c r="F111" s="20">
        <v>94</v>
      </c>
      <c r="G111" s="20">
        <v>1</v>
      </c>
      <c r="H111" s="20">
        <v>7</v>
      </c>
      <c r="I111" s="20">
        <v>8</v>
      </c>
      <c r="J111" s="20">
        <v>5</v>
      </c>
      <c r="K111" s="20">
        <v>8</v>
      </c>
      <c r="L111" s="20">
        <v>2</v>
      </c>
      <c r="M111" s="12">
        <f t="shared" si="4"/>
        <v>16</v>
      </c>
      <c r="N111" s="12">
        <f t="shared" si="5"/>
        <v>133.19999999999999</v>
      </c>
      <c r="O111" s="12">
        <f t="shared" si="6"/>
        <v>125</v>
      </c>
      <c r="P111" s="15">
        <f t="shared" si="7"/>
        <v>0.128</v>
      </c>
    </row>
    <row r="112" spans="1:16" ht="15" x14ac:dyDescent="0.25">
      <c r="A112" s="18"/>
      <c r="B112" s="18"/>
      <c r="C112" s="18"/>
      <c r="D112" s="31">
        <v>43181.677083333336</v>
      </c>
      <c r="E112" s="31">
        <v>43181.6875</v>
      </c>
      <c r="F112" s="22">
        <v>118</v>
      </c>
      <c r="G112" s="22">
        <v>3</v>
      </c>
      <c r="H112" s="22">
        <v>5</v>
      </c>
      <c r="I112" s="22">
        <v>9</v>
      </c>
      <c r="J112" s="22">
        <v>7</v>
      </c>
      <c r="K112" s="22">
        <v>11</v>
      </c>
      <c r="L112" s="22">
        <v>3</v>
      </c>
      <c r="M112" s="13">
        <f t="shared" si="4"/>
        <v>17</v>
      </c>
      <c r="N112" s="13">
        <f t="shared" si="5"/>
        <v>160</v>
      </c>
      <c r="O112" s="13">
        <f t="shared" si="6"/>
        <v>156</v>
      </c>
      <c r="P112" s="16">
        <f t="shared" si="7"/>
        <v>0.10897435897435898</v>
      </c>
    </row>
    <row r="113" spans="1:16" ht="15" x14ac:dyDescent="0.25">
      <c r="A113" s="18"/>
      <c r="B113" s="18"/>
      <c r="C113" s="18"/>
      <c r="D113" s="31">
        <v>43181.6875</v>
      </c>
      <c r="E113" s="31">
        <v>43181.697916666664</v>
      </c>
      <c r="F113" s="22">
        <v>90</v>
      </c>
      <c r="G113" s="22">
        <v>2</v>
      </c>
      <c r="H113" s="22">
        <v>5</v>
      </c>
      <c r="I113" s="22">
        <v>9</v>
      </c>
      <c r="J113" s="22">
        <v>6</v>
      </c>
      <c r="K113" s="22">
        <v>6</v>
      </c>
      <c r="L113" s="22">
        <v>3</v>
      </c>
      <c r="M113" s="13">
        <f t="shared" si="4"/>
        <v>16</v>
      </c>
      <c r="N113" s="13">
        <f t="shared" si="5"/>
        <v>129.10000000000002</v>
      </c>
      <c r="O113" s="13">
        <f t="shared" si="6"/>
        <v>121</v>
      </c>
      <c r="P113" s="16">
        <f t="shared" si="7"/>
        <v>0.13223140495867769</v>
      </c>
    </row>
    <row r="114" spans="1:16" ht="15" x14ac:dyDescent="0.25">
      <c r="A114" s="18"/>
      <c r="B114" s="18"/>
      <c r="C114" s="18"/>
      <c r="D114" s="31">
        <v>43181.697916666664</v>
      </c>
      <c r="E114" s="31">
        <v>43181.708333333336</v>
      </c>
      <c r="F114" s="22">
        <v>107</v>
      </c>
      <c r="G114" s="22">
        <v>1</v>
      </c>
      <c r="H114" s="22">
        <v>4</v>
      </c>
      <c r="I114" s="22">
        <v>8</v>
      </c>
      <c r="J114" s="22">
        <v>3</v>
      </c>
      <c r="K114" s="22">
        <v>5</v>
      </c>
      <c r="L114" s="22">
        <v>6</v>
      </c>
      <c r="M114" s="13">
        <f t="shared" si="4"/>
        <v>13</v>
      </c>
      <c r="N114" s="13">
        <f t="shared" si="5"/>
        <v>141.89999999999998</v>
      </c>
      <c r="O114" s="13">
        <f t="shared" si="6"/>
        <v>134</v>
      </c>
      <c r="P114" s="16">
        <f t="shared" si="7"/>
        <v>9.7014925373134331E-2</v>
      </c>
    </row>
    <row r="115" spans="1:16" ht="15" x14ac:dyDescent="0.25">
      <c r="A115" s="18"/>
      <c r="B115" s="18"/>
      <c r="C115" s="18"/>
      <c r="D115" s="31">
        <v>43181.708333333336</v>
      </c>
      <c r="E115" s="31">
        <v>43181.71875</v>
      </c>
      <c r="F115" s="22">
        <v>108</v>
      </c>
      <c r="G115" s="22">
        <v>2</v>
      </c>
      <c r="H115" s="22">
        <v>3</v>
      </c>
      <c r="I115" s="22">
        <v>6</v>
      </c>
      <c r="J115" s="22">
        <v>7</v>
      </c>
      <c r="K115" s="22">
        <v>10</v>
      </c>
      <c r="L115" s="22">
        <v>4</v>
      </c>
      <c r="M115" s="13">
        <f t="shared" si="4"/>
        <v>11</v>
      </c>
      <c r="N115" s="13">
        <f t="shared" si="5"/>
        <v>138.70000000000002</v>
      </c>
      <c r="O115" s="13">
        <f t="shared" si="6"/>
        <v>140</v>
      </c>
      <c r="P115" s="16">
        <f t="shared" si="7"/>
        <v>7.857142857142857E-2</v>
      </c>
    </row>
    <row r="116" spans="1:16" ht="15" x14ac:dyDescent="0.25">
      <c r="A116" s="18"/>
      <c r="B116" s="18"/>
      <c r="C116" s="18"/>
      <c r="D116" s="31">
        <v>43181.71875</v>
      </c>
      <c r="E116" s="31">
        <v>43181.729166666664</v>
      </c>
      <c r="F116" s="22">
        <v>123</v>
      </c>
      <c r="G116" s="22">
        <v>3</v>
      </c>
      <c r="H116" s="22">
        <v>2</v>
      </c>
      <c r="I116" s="22">
        <v>8</v>
      </c>
      <c r="J116" s="22">
        <v>4</v>
      </c>
      <c r="K116" s="22">
        <v>7</v>
      </c>
      <c r="L116" s="22">
        <v>0</v>
      </c>
      <c r="M116" s="13">
        <f t="shared" si="4"/>
        <v>13</v>
      </c>
      <c r="N116" s="13">
        <f t="shared" si="5"/>
        <v>151.1</v>
      </c>
      <c r="O116" s="13">
        <f t="shared" si="6"/>
        <v>147</v>
      </c>
      <c r="P116" s="16">
        <f t="shared" si="7"/>
        <v>8.8435374149659865E-2</v>
      </c>
    </row>
    <row r="117" spans="1:16" ht="15" x14ac:dyDescent="0.25">
      <c r="A117" s="18"/>
      <c r="B117" s="18"/>
      <c r="C117" s="18"/>
      <c r="D117" s="31">
        <v>43181.729166666664</v>
      </c>
      <c r="E117" s="31">
        <v>43181.739583333336</v>
      </c>
      <c r="F117" s="22">
        <v>137</v>
      </c>
      <c r="G117" s="22">
        <v>0</v>
      </c>
      <c r="H117" s="22">
        <v>3</v>
      </c>
      <c r="I117" s="22">
        <v>8</v>
      </c>
      <c r="J117" s="22">
        <v>10</v>
      </c>
      <c r="K117" s="22">
        <v>11</v>
      </c>
      <c r="L117" s="22">
        <v>1</v>
      </c>
      <c r="M117" s="13">
        <f t="shared" si="4"/>
        <v>11</v>
      </c>
      <c r="N117" s="13">
        <f t="shared" si="5"/>
        <v>167.1</v>
      </c>
      <c r="O117" s="13">
        <f t="shared" si="6"/>
        <v>170</v>
      </c>
      <c r="P117" s="16">
        <f t="shared" si="7"/>
        <v>6.4705882352941183E-2</v>
      </c>
    </row>
    <row r="118" spans="1:16" ht="15" x14ac:dyDescent="0.25">
      <c r="A118" s="18"/>
      <c r="B118" s="18"/>
      <c r="C118" s="18"/>
      <c r="D118" s="31">
        <v>43181.739583333336</v>
      </c>
      <c r="E118" s="31">
        <v>43181.75</v>
      </c>
      <c r="F118" s="22">
        <v>132</v>
      </c>
      <c r="G118" s="22">
        <v>2</v>
      </c>
      <c r="H118" s="22">
        <v>2</v>
      </c>
      <c r="I118" s="22">
        <v>9</v>
      </c>
      <c r="J118" s="22">
        <v>5</v>
      </c>
      <c r="K118" s="22">
        <v>14</v>
      </c>
      <c r="L118" s="22">
        <v>0</v>
      </c>
      <c r="M118" s="13">
        <f t="shared" si="4"/>
        <v>13</v>
      </c>
      <c r="N118" s="13">
        <f t="shared" si="5"/>
        <v>162.4</v>
      </c>
      <c r="O118" s="13">
        <f t="shared" si="6"/>
        <v>164</v>
      </c>
      <c r="P118" s="16">
        <f t="shared" si="7"/>
        <v>7.926829268292683E-2</v>
      </c>
    </row>
    <row r="119" spans="1:16" ht="15" x14ac:dyDescent="0.25">
      <c r="A119" s="18"/>
      <c r="B119" s="18"/>
      <c r="C119" s="18"/>
      <c r="D119" s="31">
        <v>43181.75</v>
      </c>
      <c r="E119" s="31">
        <v>43181.760416666664</v>
      </c>
      <c r="F119" s="22">
        <v>113</v>
      </c>
      <c r="G119" s="22">
        <v>1</v>
      </c>
      <c r="H119" s="22">
        <v>4</v>
      </c>
      <c r="I119" s="22">
        <v>8</v>
      </c>
      <c r="J119" s="22">
        <v>7</v>
      </c>
      <c r="K119" s="22">
        <v>14</v>
      </c>
      <c r="L119" s="22">
        <v>2</v>
      </c>
      <c r="M119" s="13">
        <f t="shared" si="4"/>
        <v>13</v>
      </c>
      <c r="N119" s="13">
        <f t="shared" si="5"/>
        <v>147.30000000000001</v>
      </c>
      <c r="O119" s="13">
        <f t="shared" si="6"/>
        <v>149</v>
      </c>
      <c r="P119" s="16">
        <f t="shared" si="7"/>
        <v>8.7248322147651006E-2</v>
      </c>
    </row>
    <row r="120" spans="1:16" ht="15" x14ac:dyDescent="0.25">
      <c r="A120" s="18"/>
      <c r="B120" s="18"/>
      <c r="C120" s="18"/>
      <c r="D120" s="31">
        <v>43181.760416666664</v>
      </c>
      <c r="E120" s="31">
        <v>43181.770833333336</v>
      </c>
      <c r="F120" s="22">
        <v>120</v>
      </c>
      <c r="G120" s="22">
        <v>2</v>
      </c>
      <c r="H120" s="22">
        <v>1</v>
      </c>
      <c r="I120" s="22">
        <v>9</v>
      </c>
      <c r="J120" s="22">
        <v>4</v>
      </c>
      <c r="K120" s="22">
        <v>15</v>
      </c>
      <c r="L120" s="22">
        <v>0</v>
      </c>
      <c r="M120" s="13">
        <f t="shared" si="4"/>
        <v>12</v>
      </c>
      <c r="N120" s="13">
        <f t="shared" si="5"/>
        <v>147.9</v>
      </c>
      <c r="O120" s="13">
        <f t="shared" si="6"/>
        <v>151</v>
      </c>
      <c r="P120" s="16">
        <f t="shared" si="7"/>
        <v>7.9470198675496692E-2</v>
      </c>
    </row>
    <row r="121" spans="1:16" ht="15" x14ac:dyDescent="0.25">
      <c r="A121" s="18"/>
      <c r="B121" s="18"/>
      <c r="C121" s="18"/>
      <c r="D121" s="31">
        <v>43181.770833333336</v>
      </c>
      <c r="E121" s="31">
        <v>43181.78125</v>
      </c>
      <c r="F121" s="22">
        <v>125</v>
      </c>
      <c r="G121" s="22">
        <v>0</v>
      </c>
      <c r="H121" s="22">
        <v>2</v>
      </c>
      <c r="I121" s="22">
        <v>8</v>
      </c>
      <c r="J121" s="22">
        <v>3</v>
      </c>
      <c r="K121" s="22">
        <v>6</v>
      </c>
      <c r="L121" s="22">
        <v>0</v>
      </c>
      <c r="M121" s="13">
        <f t="shared" si="4"/>
        <v>10</v>
      </c>
      <c r="N121" s="13">
        <f t="shared" si="5"/>
        <v>147.99999999999997</v>
      </c>
      <c r="O121" s="13">
        <f t="shared" si="6"/>
        <v>144</v>
      </c>
      <c r="P121" s="16">
        <f t="shared" si="7"/>
        <v>6.9444444444444448E-2</v>
      </c>
    </row>
    <row r="122" spans="1:16" ht="15" x14ac:dyDescent="0.25">
      <c r="A122" s="18"/>
      <c r="B122" s="18"/>
      <c r="C122" s="18"/>
      <c r="D122" s="32">
        <v>43181.78125</v>
      </c>
      <c r="E122" s="32">
        <v>43181.791666666664</v>
      </c>
      <c r="F122" s="24">
        <v>134</v>
      </c>
      <c r="G122" s="24">
        <v>1</v>
      </c>
      <c r="H122" s="24">
        <v>1</v>
      </c>
      <c r="I122" s="24">
        <v>7</v>
      </c>
      <c r="J122" s="24">
        <v>1</v>
      </c>
      <c r="K122" s="24">
        <v>9</v>
      </c>
      <c r="L122" s="24">
        <v>0</v>
      </c>
      <c r="M122" s="14">
        <f t="shared" si="4"/>
        <v>9</v>
      </c>
      <c r="N122" s="14">
        <f t="shared" si="5"/>
        <v>154.00000000000003</v>
      </c>
      <c r="O122" s="14">
        <f t="shared" si="6"/>
        <v>153</v>
      </c>
      <c r="P122" s="17">
        <f t="shared" si="7"/>
        <v>5.8823529411764705E-2</v>
      </c>
    </row>
    <row r="123" spans="1:16" x14ac:dyDescent="0.2">
      <c r="C123" s="7" t="s">
        <v>58</v>
      </c>
      <c r="D123" s="33">
        <v>43181.666666666664</v>
      </c>
      <c r="E123" s="33">
        <v>43181.791666666664</v>
      </c>
      <c r="F123" s="6">
        <v>1401</v>
      </c>
      <c r="G123" s="6">
        <v>18</v>
      </c>
      <c r="H123" s="6">
        <v>39</v>
      </c>
      <c r="I123" s="6">
        <v>97</v>
      </c>
      <c r="J123" s="6">
        <v>62</v>
      </c>
      <c r="K123" s="6">
        <v>116</v>
      </c>
      <c r="L123" s="6">
        <v>21</v>
      </c>
      <c r="M123" s="6">
        <v>154</v>
      </c>
      <c r="N123" s="6">
        <v>1780.7000000000003</v>
      </c>
      <c r="O123" s="6">
        <v>1754</v>
      </c>
      <c r="P123" s="8">
        <f>IF(O123=0," ",M123/O123)</f>
        <v>8.7799315849486886E-2</v>
      </c>
    </row>
    <row r="124" spans="1:16" ht="15" x14ac:dyDescent="0.25">
      <c r="D124" s="28"/>
      <c r="E124" s="28"/>
      <c r="M124" s="2"/>
      <c r="N124" s="2"/>
      <c r="O124" s="2"/>
      <c r="P124" s="3"/>
    </row>
    <row r="125" spans="1:16" ht="15" x14ac:dyDescent="0.25">
      <c r="D125" s="28"/>
      <c r="E125" s="28"/>
      <c r="M125" s="2"/>
      <c r="N125" s="2"/>
      <c r="O125" s="2"/>
      <c r="P125" s="3"/>
    </row>
    <row r="126" spans="1:16" ht="15" x14ac:dyDescent="0.25">
      <c r="D126" s="34" t="s">
        <v>45</v>
      </c>
      <c r="E126" s="28"/>
      <c r="M126" s="2"/>
      <c r="N126" s="2"/>
      <c r="O126" s="2"/>
      <c r="P126" s="3"/>
    </row>
    <row r="127" spans="1:16" ht="15" x14ac:dyDescent="0.25">
      <c r="D127" s="35" t="s">
        <v>46</v>
      </c>
      <c r="E127" s="36" t="s">
        <v>49</v>
      </c>
      <c r="F127" s="11" t="str">
        <f>VLOOKUP(MID(E127,5,1)+0,$D$15:$G$22,2)</f>
        <v>Florence Rd</v>
      </c>
      <c r="G127" s="11" t="str">
        <f>VLOOKUP(MID(E127,5,1)+0,$D$15:$G$22,4)</f>
        <v>SOUTH</v>
      </c>
      <c r="M127" s="2"/>
      <c r="N127" s="2"/>
      <c r="O127" s="2"/>
      <c r="P127" s="3"/>
    </row>
    <row r="128" spans="1:16" ht="15" x14ac:dyDescent="0.25">
      <c r="D128" s="35" t="s">
        <v>48</v>
      </c>
      <c r="E128" s="36" t="s">
        <v>47</v>
      </c>
      <c r="F128" s="11" t="str">
        <f>VLOOKUP(MID(E128,5,1)+0,$D$15:$G$22,2)</f>
        <v>New Cross Rd</v>
      </c>
      <c r="G128" s="11" t="str">
        <f>VLOOKUP(MID(E128,5,1)+0,$D$15:$G$22,4)</f>
        <v>EAST</v>
      </c>
      <c r="M128" s="2"/>
      <c r="N128" s="2"/>
      <c r="O128" s="2"/>
      <c r="P128" s="3"/>
    </row>
    <row r="129" spans="1:16" ht="15" x14ac:dyDescent="0.25">
      <c r="D129" s="28"/>
      <c r="E129" s="28"/>
      <c r="M129" s="2"/>
      <c r="N129" s="2"/>
      <c r="O129" s="2"/>
      <c r="P129" s="3"/>
    </row>
    <row r="130" spans="1:16" x14ac:dyDescent="0.2">
      <c r="D130" s="29" t="s">
        <v>50</v>
      </c>
      <c r="E130" s="29" t="s">
        <v>51</v>
      </c>
      <c r="F130" s="7" t="s">
        <v>3</v>
      </c>
      <c r="G130" s="7" t="s">
        <v>52</v>
      </c>
      <c r="H130" s="7" t="s">
        <v>53</v>
      </c>
      <c r="I130" s="7" t="s">
        <v>54</v>
      </c>
      <c r="J130" s="7" t="s">
        <v>15</v>
      </c>
      <c r="K130" s="7" t="s">
        <v>19</v>
      </c>
      <c r="L130" s="7" t="s">
        <v>21</v>
      </c>
      <c r="M130" s="7" t="s">
        <v>55</v>
      </c>
      <c r="N130" s="7" t="s">
        <v>56</v>
      </c>
      <c r="O130" s="7" t="s">
        <v>57</v>
      </c>
      <c r="P130" s="25" t="s">
        <v>38</v>
      </c>
    </row>
    <row r="131" spans="1:16" ht="15" x14ac:dyDescent="0.25">
      <c r="A131" s="18"/>
      <c r="B131" s="18"/>
      <c r="C131" s="18"/>
      <c r="D131" s="30">
        <v>43181.291666666664</v>
      </c>
      <c r="E131" s="30">
        <v>43181.302083333336</v>
      </c>
      <c r="F131" s="20">
        <v>47</v>
      </c>
      <c r="G131" s="20">
        <v>2</v>
      </c>
      <c r="H131" s="20">
        <v>0</v>
      </c>
      <c r="I131" s="20">
        <v>0</v>
      </c>
      <c r="J131" s="20">
        <v>0</v>
      </c>
      <c r="K131" s="20">
        <v>2</v>
      </c>
      <c r="L131" s="20">
        <v>1</v>
      </c>
      <c r="M131" s="12">
        <f t="shared" ref="M131:M168" si="8">(G131*1)+(H131*1)+(I131*1)</f>
        <v>2</v>
      </c>
      <c r="N131" s="12">
        <f t="shared" ref="N131:N168" si="9">(F131*1)+(G131*1.5)+(H131*2.3)+(I131*2)+(J131*0.4)+(K131*0.2)+(L131*1)</f>
        <v>51.4</v>
      </c>
      <c r="O131" s="12">
        <f t="shared" ref="O131:O168" si="10">F131+G131+H131+I131+J131+K131+L131</f>
        <v>52</v>
      </c>
      <c r="P131" s="15">
        <f t="shared" ref="P131:P168" si="11">IF(O131=0," ",M131/O131)</f>
        <v>3.8461538461538464E-2</v>
      </c>
    </row>
    <row r="132" spans="1:16" ht="15" x14ac:dyDescent="0.25">
      <c r="A132" s="18"/>
      <c r="B132" s="18"/>
      <c r="C132" s="18"/>
      <c r="D132" s="31">
        <v>43181.302083333336</v>
      </c>
      <c r="E132" s="31">
        <v>43181.3125</v>
      </c>
      <c r="F132" s="22">
        <v>54</v>
      </c>
      <c r="G132" s="22">
        <v>1</v>
      </c>
      <c r="H132" s="22">
        <v>1</v>
      </c>
      <c r="I132" s="22">
        <v>0</v>
      </c>
      <c r="J132" s="22">
        <v>1</v>
      </c>
      <c r="K132" s="22">
        <v>3</v>
      </c>
      <c r="L132" s="22">
        <v>0</v>
      </c>
      <c r="M132" s="13">
        <f t="shared" si="8"/>
        <v>2</v>
      </c>
      <c r="N132" s="13">
        <f t="shared" si="9"/>
        <v>58.8</v>
      </c>
      <c r="O132" s="13">
        <f t="shared" si="10"/>
        <v>60</v>
      </c>
      <c r="P132" s="16">
        <f t="shared" si="11"/>
        <v>3.3333333333333333E-2</v>
      </c>
    </row>
    <row r="133" spans="1:16" ht="15" x14ac:dyDescent="0.25">
      <c r="A133" s="18"/>
      <c r="B133" s="18"/>
      <c r="C133" s="18"/>
      <c r="D133" s="31">
        <v>43181.3125</v>
      </c>
      <c r="E133" s="31">
        <v>43181.322916666664</v>
      </c>
      <c r="F133" s="22">
        <v>58</v>
      </c>
      <c r="G133" s="22">
        <v>1</v>
      </c>
      <c r="H133" s="22">
        <v>1</v>
      </c>
      <c r="I133" s="22">
        <v>1</v>
      </c>
      <c r="J133" s="22">
        <v>2</v>
      </c>
      <c r="K133" s="22">
        <v>3</v>
      </c>
      <c r="L133" s="22">
        <v>0</v>
      </c>
      <c r="M133" s="13">
        <f t="shared" si="8"/>
        <v>3</v>
      </c>
      <c r="N133" s="13">
        <f t="shared" si="9"/>
        <v>65.199999999999989</v>
      </c>
      <c r="O133" s="13">
        <f t="shared" si="10"/>
        <v>66</v>
      </c>
      <c r="P133" s="16">
        <f t="shared" si="11"/>
        <v>4.5454545454545456E-2</v>
      </c>
    </row>
    <row r="134" spans="1:16" ht="15" x14ac:dyDescent="0.25">
      <c r="A134" s="18"/>
      <c r="B134" s="18"/>
      <c r="C134" s="18"/>
      <c r="D134" s="31">
        <v>43181.322916666664</v>
      </c>
      <c r="E134" s="31">
        <v>43181.333333333336</v>
      </c>
      <c r="F134" s="22">
        <v>56</v>
      </c>
      <c r="G134" s="22">
        <v>3</v>
      </c>
      <c r="H134" s="22">
        <v>0</v>
      </c>
      <c r="I134" s="22">
        <v>0</v>
      </c>
      <c r="J134" s="22">
        <v>1</v>
      </c>
      <c r="K134" s="22">
        <v>2</v>
      </c>
      <c r="L134" s="22">
        <v>2</v>
      </c>
      <c r="M134" s="13">
        <f t="shared" si="8"/>
        <v>3</v>
      </c>
      <c r="N134" s="13">
        <f t="shared" si="9"/>
        <v>63.3</v>
      </c>
      <c r="O134" s="13">
        <f t="shared" si="10"/>
        <v>64</v>
      </c>
      <c r="P134" s="16">
        <f t="shared" si="11"/>
        <v>4.6875E-2</v>
      </c>
    </row>
    <row r="135" spans="1:16" ht="15" x14ac:dyDescent="0.25">
      <c r="A135" s="18"/>
      <c r="B135" s="18"/>
      <c r="C135" s="18"/>
      <c r="D135" s="31">
        <v>43181.333333333336</v>
      </c>
      <c r="E135" s="31">
        <v>43181.34375</v>
      </c>
      <c r="F135" s="22">
        <v>56</v>
      </c>
      <c r="G135" s="22">
        <v>0</v>
      </c>
      <c r="H135" s="22">
        <v>1</v>
      </c>
      <c r="I135" s="22">
        <v>0</v>
      </c>
      <c r="J135" s="22">
        <v>1</v>
      </c>
      <c r="K135" s="22">
        <v>7</v>
      </c>
      <c r="L135" s="22">
        <v>0</v>
      </c>
      <c r="M135" s="13">
        <f t="shared" si="8"/>
        <v>1</v>
      </c>
      <c r="N135" s="13">
        <f t="shared" si="9"/>
        <v>60.099999999999994</v>
      </c>
      <c r="O135" s="13">
        <f t="shared" si="10"/>
        <v>65</v>
      </c>
      <c r="P135" s="16">
        <f t="shared" si="11"/>
        <v>1.5384615384615385E-2</v>
      </c>
    </row>
    <row r="136" spans="1:16" ht="15" x14ac:dyDescent="0.25">
      <c r="A136" s="18"/>
      <c r="B136" s="18"/>
      <c r="C136" s="18"/>
      <c r="D136" s="31">
        <v>43181.34375</v>
      </c>
      <c r="E136" s="31">
        <v>43181.354166666664</v>
      </c>
      <c r="F136" s="22">
        <v>61</v>
      </c>
      <c r="G136" s="22">
        <v>0</v>
      </c>
      <c r="H136" s="22">
        <v>0</v>
      </c>
      <c r="I136" s="22">
        <v>1</v>
      </c>
      <c r="J136" s="22">
        <v>1</v>
      </c>
      <c r="K136" s="22">
        <v>7</v>
      </c>
      <c r="L136" s="22">
        <v>0</v>
      </c>
      <c r="M136" s="13">
        <f t="shared" si="8"/>
        <v>1</v>
      </c>
      <c r="N136" s="13">
        <f t="shared" si="9"/>
        <v>64.8</v>
      </c>
      <c r="O136" s="13">
        <f t="shared" si="10"/>
        <v>70</v>
      </c>
      <c r="P136" s="16">
        <f t="shared" si="11"/>
        <v>1.4285714285714285E-2</v>
      </c>
    </row>
    <row r="137" spans="1:16" ht="15" x14ac:dyDescent="0.25">
      <c r="A137" s="18"/>
      <c r="B137" s="18"/>
      <c r="C137" s="18"/>
      <c r="D137" s="31">
        <v>43181.354166666664</v>
      </c>
      <c r="E137" s="31">
        <v>43181.364583333336</v>
      </c>
      <c r="F137" s="22">
        <v>50</v>
      </c>
      <c r="G137" s="22">
        <v>0</v>
      </c>
      <c r="H137" s="22">
        <v>0</v>
      </c>
      <c r="I137" s="22">
        <v>1</v>
      </c>
      <c r="J137" s="22">
        <v>1</v>
      </c>
      <c r="K137" s="22">
        <v>2</v>
      </c>
      <c r="L137" s="22">
        <v>0</v>
      </c>
      <c r="M137" s="13">
        <f t="shared" si="8"/>
        <v>1</v>
      </c>
      <c r="N137" s="13">
        <f t="shared" si="9"/>
        <v>52.8</v>
      </c>
      <c r="O137" s="13">
        <f t="shared" si="10"/>
        <v>54</v>
      </c>
      <c r="P137" s="16">
        <f t="shared" si="11"/>
        <v>1.8518518518518517E-2</v>
      </c>
    </row>
    <row r="138" spans="1:16" ht="15" x14ac:dyDescent="0.25">
      <c r="A138" s="18"/>
      <c r="B138" s="18"/>
      <c r="C138" s="18"/>
      <c r="D138" s="31">
        <v>43181.364583333336</v>
      </c>
      <c r="E138" s="31">
        <v>43181.375</v>
      </c>
      <c r="F138" s="22">
        <v>54</v>
      </c>
      <c r="G138" s="22">
        <v>0</v>
      </c>
      <c r="H138" s="22">
        <v>0</v>
      </c>
      <c r="I138" s="22">
        <v>0</v>
      </c>
      <c r="J138" s="22">
        <v>3</v>
      </c>
      <c r="K138" s="22">
        <v>3</v>
      </c>
      <c r="L138" s="22">
        <v>0</v>
      </c>
      <c r="M138" s="13">
        <f t="shared" si="8"/>
        <v>0</v>
      </c>
      <c r="N138" s="13">
        <f t="shared" si="9"/>
        <v>55.800000000000004</v>
      </c>
      <c r="O138" s="13">
        <f t="shared" si="10"/>
        <v>60</v>
      </c>
      <c r="P138" s="16">
        <f t="shared" si="11"/>
        <v>0</v>
      </c>
    </row>
    <row r="139" spans="1:16" ht="15" x14ac:dyDescent="0.25">
      <c r="A139" s="18"/>
      <c r="B139" s="18"/>
      <c r="C139" s="18"/>
      <c r="D139" s="31">
        <v>43181.375</v>
      </c>
      <c r="E139" s="31">
        <v>43181.385416666664</v>
      </c>
      <c r="F139" s="22">
        <v>41</v>
      </c>
      <c r="G139" s="22">
        <v>0</v>
      </c>
      <c r="H139" s="22">
        <v>1</v>
      </c>
      <c r="I139" s="22">
        <v>0</v>
      </c>
      <c r="J139" s="22">
        <v>1</v>
      </c>
      <c r="K139" s="22">
        <v>2</v>
      </c>
      <c r="L139" s="22">
        <v>0</v>
      </c>
      <c r="M139" s="13">
        <f t="shared" si="8"/>
        <v>1</v>
      </c>
      <c r="N139" s="13">
        <f t="shared" si="9"/>
        <v>44.099999999999994</v>
      </c>
      <c r="O139" s="13">
        <f t="shared" si="10"/>
        <v>45</v>
      </c>
      <c r="P139" s="16">
        <f t="shared" si="11"/>
        <v>2.2222222222222223E-2</v>
      </c>
    </row>
    <row r="140" spans="1:16" ht="15" x14ac:dyDescent="0.25">
      <c r="A140" s="18"/>
      <c r="B140" s="18"/>
      <c r="C140" s="18"/>
      <c r="D140" s="31">
        <v>43181.385416666664</v>
      </c>
      <c r="E140" s="31">
        <v>43181.395833333336</v>
      </c>
      <c r="F140" s="22">
        <v>52</v>
      </c>
      <c r="G140" s="22">
        <v>0</v>
      </c>
      <c r="H140" s="22">
        <v>0</v>
      </c>
      <c r="I140" s="22">
        <v>1</v>
      </c>
      <c r="J140" s="22">
        <v>1</v>
      </c>
      <c r="K140" s="22">
        <v>1</v>
      </c>
      <c r="L140" s="22">
        <v>0</v>
      </c>
      <c r="M140" s="13">
        <f t="shared" si="8"/>
        <v>1</v>
      </c>
      <c r="N140" s="13">
        <f t="shared" si="9"/>
        <v>54.6</v>
      </c>
      <c r="O140" s="13">
        <f t="shared" si="10"/>
        <v>55</v>
      </c>
      <c r="P140" s="16">
        <f t="shared" si="11"/>
        <v>1.8181818181818181E-2</v>
      </c>
    </row>
    <row r="141" spans="1:16" ht="15" x14ac:dyDescent="0.25">
      <c r="A141" s="18"/>
      <c r="B141" s="18"/>
      <c r="C141" s="18"/>
      <c r="D141" s="31">
        <v>43181.395833333336</v>
      </c>
      <c r="E141" s="31">
        <v>43181.40625</v>
      </c>
      <c r="F141" s="22">
        <v>42</v>
      </c>
      <c r="G141" s="22">
        <v>0</v>
      </c>
      <c r="H141" s="22">
        <v>0</v>
      </c>
      <c r="I141" s="22">
        <v>0</v>
      </c>
      <c r="J141" s="22">
        <v>1</v>
      </c>
      <c r="K141" s="22">
        <v>2</v>
      </c>
      <c r="L141" s="22">
        <v>0</v>
      </c>
      <c r="M141" s="13">
        <f t="shared" si="8"/>
        <v>0</v>
      </c>
      <c r="N141" s="13">
        <f t="shared" si="9"/>
        <v>42.8</v>
      </c>
      <c r="O141" s="13">
        <f t="shared" si="10"/>
        <v>45</v>
      </c>
      <c r="P141" s="16">
        <f t="shared" si="11"/>
        <v>0</v>
      </c>
    </row>
    <row r="142" spans="1:16" ht="15" x14ac:dyDescent="0.25">
      <c r="A142" s="18"/>
      <c r="B142" s="18"/>
      <c r="C142" s="18"/>
      <c r="D142" s="32">
        <v>43181.40625</v>
      </c>
      <c r="E142" s="32">
        <v>43181.416666666664</v>
      </c>
      <c r="F142" s="24">
        <v>57</v>
      </c>
      <c r="G142" s="24">
        <v>0</v>
      </c>
      <c r="H142" s="24">
        <v>0</v>
      </c>
      <c r="I142" s="24">
        <v>0</v>
      </c>
      <c r="J142" s="24">
        <v>2</v>
      </c>
      <c r="K142" s="24">
        <v>1</v>
      </c>
      <c r="L142" s="24">
        <v>1</v>
      </c>
      <c r="M142" s="14">
        <f t="shared" si="8"/>
        <v>0</v>
      </c>
      <c r="N142" s="14">
        <f t="shared" si="9"/>
        <v>59</v>
      </c>
      <c r="O142" s="14">
        <f t="shared" si="10"/>
        <v>61</v>
      </c>
      <c r="P142" s="17">
        <f t="shared" si="11"/>
        <v>0</v>
      </c>
    </row>
    <row r="143" spans="1:16" x14ac:dyDescent="0.2">
      <c r="C143" s="7" t="s">
        <v>58</v>
      </c>
      <c r="D143" s="33">
        <v>43181.291666666664</v>
      </c>
      <c r="E143" s="33">
        <v>43181.416666666664</v>
      </c>
      <c r="F143" s="6">
        <v>628</v>
      </c>
      <c r="G143" s="6">
        <v>7</v>
      </c>
      <c r="H143" s="6">
        <v>4</v>
      </c>
      <c r="I143" s="6">
        <v>4</v>
      </c>
      <c r="J143" s="6">
        <v>15</v>
      </c>
      <c r="K143" s="6">
        <v>35</v>
      </c>
      <c r="L143" s="6">
        <v>4</v>
      </c>
      <c r="M143" s="6">
        <v>15</v>
      </c>
      <c r="N143" s="6">
        <v>672.69999999999993</v>
      </c>
      <c r="O143" s="6">
        <v>697</v>
      </c>
      <c r="P143" s="8">
        <f>IF(O143=0," ",M143/O143)</f>
        <v>2.1520803443328552E-2</v>
      </c>
    </row>
    <row r="144" spans="1:16" ht="15" x14ac:dyDescent="0.25">
      <c r="D144" s="28"/>
      <c r="E144" s="28"/>
      <c r="M144" s="2"/>
      <c r="N144" s="2"/>
      <c r="O144" s="2"/>
      <c r="P144" s="3"/>
    </row>
    <row r="145" spans="1:16" ht="15" x14ac:dyDescent="0.25">
      <c r="D145" s="28"/>
      <c r="E145" s="28"/>
      <c r="M145" s="2"/>
      <c r="N145" s="2"/>
      <c r="O145" s="2"/>
      <c r="P145" s="3"/>
    </row>
    <row r="146" spans="1:16" ht="15" x14ac:dyDescent="0.25">
      <c r="A146" s="18"/>
      <c r="B146" s="18"/>
      <c r="C146" s="18"/>
      <c r="D146" s="30">
        <v>43181.5</v>
      </c>
      <c r="E146" s="30">
        <v>43181.510416666664</v>
      </c>
      <c r="F146" s="20">
        <v>32</v>
      </c>
      <c r="G146" s="20">
        <v>0</v>
      </c>
      <c r="H146" s="20">
        <v>1</v>
      </c>
      <c r="I146" s="20">
        <v>0</v>
      </c>
      <c r="J146" s="20">
        <v>2</v>
      </c>
      <c r="K146" s="20">
        <v>2</v>
      </c>
      <c r="L146" s="20">
        <v>0</v>
      </c>
      <c r="M146" s="12">
        <f t="shared" si="8"/>
        <v>1</v>
      </c>
      <c r="N146" s="12">
        <f t="shared" si="9"/>
        <v>35.499999999999993</v>
      </c>
      <c r="O146" s="12">
        <f t="shared" si="10"/>
        <v>37</v>
      </c>
      <c r="P146" s="15">
        <f t="shared" si="11"/>
        <v>2.7027027027027029E-2</v>
      </c>
    </row>
    <row r="147" spans="1:16" ht="15" x14ac:dyDescent="0.25">
      <c r="A147" s="18"/>
      <c r="B147" s="18"/>
      <c r="C147" s="18"/>
      <c r="D147" s="31">
        <v>43181.510416666664</v>
      </c>
      <c r="E147" s="31">
        <v>43181.520833333336</v>
      </c>
      <c r="F147" s="22">
        <v>48</v>
      </c>
      <c r="G147" s="22">
        <v>0</v>
      </c>
      <c r="H147" s="22">
        <v>0</v>
      </c>
      <c r="I147" s="22">
        <v>0</v>
      </c>
      <c r="J147" s="22">
        <v>1</v>
      </c>
      <c r="K147" s="22">
        <v>0</v>
      </c>
      <c r="L147" s="22">
        <v>0</v>
      </c>
      <c r="M147" s="13">
        <f t="shared" si="8"/>
        <v>0</v>
      </c>
      <c r="N147" s="13">
        <f t="shared" si="9"/>
        <v>48.4</v>
      </c>
      <c r="O147" s="13">
        <f t="shared" si="10"/>
        <v>49</v>
      </c>
      <c r="P147" s="16">
        <f t="shared" si="11"/>
        <v>0</v>
      </c>
    </row>
    <row r="148" spans="1:16" ht="15" x14ac:dyDescent="0.25">
      <c r="A148" s="18"/>
      <c r="B148" s="18"/>
      <c r="C148" s="18"/>
      <c r="D148" s="31">
        <v>43181.520833333336</v>
      </c>
      <c r="E148" s="31">
        <v>43181.53125</v>
      </c>
      <c r="F148" s="22">
        <v>51</v>
      </c>
      <c r="G148" s="22">
        <v>0</v>
      </c>
      <c r="H148" s="22">
        <v>0</v>
      </c>
      <c r="I148" s="22">
        <v>0</v>
      </c>
      <c r="J148" s="22">
        <v>0</v>
      </c>
      <c r="K148" s="22">
        <v>2</v>
      </c>
      <c r="L148" s="22">
        <v>0</v>
      </c>
      <c r="M148" s="13">
        <f t="shared" si="8"/>
        <v>0</v>
      </c>
      <c r="N148" s="13">
        <f t="shared" si="9"/>
        <v>51.4</v>
      </c>
      <c r="O148" s="13">
        <f t="shared" si="10"/>
        <v>53</v>
      </c>
      <c r="P148" s="16">
        <f t="shared" si="11"/>
        <v>0</v>
      </c>
    </row>
    <row r="149" spans="1:16" ht="15" x14ac:dyDescent="0.25">
      <c r="A149" s="18"/>
      <c r="B149" s="18"/>
      <c r="C149" s="18"/>
      <c r="D149" s="31">
        <v>43181.53125</v>
      </c>
      <c r="E149" s="31">
        <v>43181.541666666664</v>
      </c>
      <c r="F149" s="22">
        <v>48</v>
      </c>
      <c r="G149" s="22">
        <v>2</v>
      </c>
      <c r="H149" s="22">
        <v>0</v>
      </c>
      <c r="I149" s="22">
        <v>0</v>
      </c>
      <c r="J149" s="22">
        <v>1</v>
      </c>
      <c r="K149" s="22">
        <v>0</v>
      </c>
      <c r="L149" s="22">
        <v>0</v>
      </c>
      <c r="M149" s="13">
        <f t="shared" si="8"/>
        <v>2</v>
      </c>
      <c r="N149" s="13">
        <f t="shared" si="9"/>
        <v>51.4</v>
      </c>
      <c r="O149" s="13">
        <f t="shared" si="10"/>
        <v>51</v>
      </c>
      <c r="P149" s="16">
        <f t="shared" si="11"/>
        <v>3.9215686274509803E-2</v>
      </c>
    </row>
    <row r="150" spans="1:16" ht="15" x14ac:dyDescent="0.25">
      <c r="A150" s="18"/>
      <c r="B150" s="18"/>
      <c r="C150" s="18"/>
      <c r="D150" s="31">
        <v>43181.541666666664</v>
      </c>
      <c r="E150" s="31">
        <v>43181.552083333336</v>
      </c>
      <c r="F150" s="22">
        <v>44</v>
      </c>
      <c r="G150" s="22">
        <v>1</v>
      </c>
      <c r="H150" s="22">
        <v>0</v>
      </c>
      <c r="I150" s="22">
        <v>0</v>
      </c>
      <c r="J150" s="22">
        <v>0</v>
      </c>
      <c r="K150" s="22">
        <v>1</v>
      </c>
      <c r="L150" s="22">
        <v>0</v>
      </c>
      <c r="M150" s="13">
        <f t="shared" si="8"/>
        <v>1</v>
      </c>
      <c r="N150" s="13">
        <f t="shared" si="9"/>
        <v>45.7</v>
      </c>
      <c r="O150" s="13">
        <f t="shared" si="10"/>
        <v>46</v>
      </c>
      <c r="P150" s="16">
        <f t="shared" si="11"/>
        <v>2.1739130434782608E-2</v>
      </c>
    </row>
    <row r="151" spans="1:16" ht="15" x14ac:dyDescent="0.25">
      <c r="A151" s="18"/>
      <c r="B151" s="18"/>
      <c r="C151" s="18"/>
      <c r="D151" s="31">
        <v>43181.552083333336</v>
      </c>
      <c r="E151" s="31">
        <v>43181.5625</v>
      </c>
      <c r="F151" s="22">
        <v>39</v>
      </c>
      <c r="G151" s="22">
        <v>1</v>
      </c>
      <c r="H151" s="22">
        <v>0</v>
      </c>
      <c r="I151" s="22">
        <v>0</v>
      </c>
      <c r="J151" s="22">
        <v>0</v>
      </c>
      <c r="K151" s="22">
        <v>1</v>
      </c>
      <c r="L151" s="22">
        <v>0</v>
      </c>
      <c r="M151" s="13">
        <f t="shared" si="8"/>
        <v>1</v>
      </c>
      <c r="N151" s="13">
        <f t="shared" si="9"/>
        <v>40.700000000000003</v>
      </c>
      <c r="O151" s="13">
        <f t="shared" si="10"/>
        <v>41</v>
      </c>
      <c r="P151" s="16">
        <f t="shared" si="11"/>
        <v>2.4390243902439025E-2</v>
      </c>
    </row>
    <row r="152" spans="1:16" ht="15" x14ac:dyDescent="0.25">
      <c r="A152" s="18"/>
      <c r="B152" s="18"/>
      <c r="C152" s="18"/>
      <c r="D152" s="31">
        <v>43181.5625</v>
      </c>
      <c r="E152" s="31">
        <v>43181.572916666664</v>
      </c>
      <c r="F152" s="22">
        <v>50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13">
        <f t="shared" si="8"/>
        <v>0</v>
      </c>
      <c r="N152" s="13">
        <f t="shared" si="9"/>
        <v>50</v>
      </c>
      <c r="O152" s="13">
        <f t="shared" si="10"/>
        <v>50</v>
      </c>
      <c r="P152" s="16">
        <f t="shared" si="11"/>
        <v>0</v>
      </c>
    </row>
    <row r="153" spans="1:16" ht="15" x14ac:dyDescent="0.25">
      <c r="A153" s="18"/>
      <c r="B153" s="18"/>
      <c r="C153" s="18"/>
      <c r="D153" s="32">
        <v>43181.572916666664</v>
      </c>
      <c r="E153" s="32">
        <v>43181.583333333336</v>
      </c>
      <c r="F153" s="24">
        <v>45</v>
      </c>
      <c r="G153" s="24">
        <v>1</v>
      </c>
      <c r="H153" s="24">
        <v>0</v>
      </c>
      <c r="I153" s="24">
        <v>0</v>
      </c>
      <c r="J153" s="24">
        <v>2</v>
      </c>
      <c r="K153" s="24">
        <v>1</v>
      </c>
      <c r="L153" s="24">
        <v>0</v>
      </c>
      <c r="M153" s="14">
        <f t="shared" si="8"/>
        <v>1</v>
      </c>
      <c r="N153" s="14">
        <f t="shared" si="9"/>
        <v>47.5</v>
      </c>
      <c r="O153" s="14">
        <f t="shared" si="10"/>
        <v>49</v>
      </c>
      <c r="P153" s="17">
        <f t="shared" si="11"/>
        <v>2.0408163265306121E-2</v>
      </c>
    </row>
    <row r="154" spans="1:16" x14ac:dyDescent="0.2">
      <c r="C154" s="7" t="s">
        <v>58</v>
      </c>
      <c r="D154" s="33">
        <v>43181.5</v>
      </c>
      <c r="E154" s="33">
        <v>43181.583333333336</v>
      </c>
      <c r="F154" s="6">
        <v>357</v>
      </c>
      <c r="G154" s="6">
        <v>5</v>
      </c>
      <c r="H154" s="6">
        <v>1</v>
      </c>
      <c r="I154" s="6">
        <v>0</v>
      </c>
      <c r="J154" s="6">
        <v>6</v>
      </c>
      <c r="K154" s="6">
        <v>7</v>
      </c>
      <c r="L154" s="6">
        <v>0</v>
      </c>
      <c r="M154" s="6">
        <v>6</v>
      </c>
      <c r="N154" s="6">
        <v>370.59999999999997</v>
      </c>
      <c r="O154" s="6">
        <v>376</v>
      </c>
      <c r="P154" s="8">
        <f>IF(O154=0," ",M154/O154)</f>
        <v>1.5957446808510637E-2</v>
      </c>
    </row>
    <row r="155" spans="1:16" ht="15" x14ac:dyDescent="0.25">
      <c r="D155" s="28"/>
      <c r="E155" s="28"/>
      <c r="M155" s="2"/>
      <c r="N155" s="2"/>
      <c r="O155" s="2"/>
      <c r="P155" s="3"/>
    </row>
    <row r="156" spans="1:16" ht="15" x14ac:dyDescent="0.25">
      <c r="D156" s="28"/>
      <c r="E156" s="28"/>
      <c r="M156" s="2"/>
      <c r="N156" s="2"/>
      <c r="O156" s="2"/>
      <c r="P156" s="3"/>
    </row>
    <row r="157" spans="1:16" ht="15" x14ac:dyDescent="0.25">
      <c r="A157" s="18"/>
      <c r="B157" s="18"/>
      <c r="C157" s="18"/>
      <c r="D157" s="30">
        <v>43181.666666666664</v>
      </c>
      <c r="E157" s="30">
        <v>43181.677083333336</v>
      </c>
      <c r="F157" s="20">
        <v>52</v>
      </c>
      <c r="G157" s="20">
        <v>0</v>
      </c>
      <c r="H157" s="20">
        <v>0</v>
      </c>
      <c r="I157" s="20">
        <v>0</v>
      </c>
      <c r="J157" s="20">
        <v>4</v>
      </c>
      <c r="K157" s="20">
        <v>0</v>
      </c>
      <c r="L157" s="20">
        <v>0</v>
      </c>
      <c r="M157" s="12">
        <f t="shared" si="8"/>
        <v>0</v>
      </c>
      <c r="N157" s="12">
        <f t="shared" si="9"/>
        <v>53.6</v>
      </c>
      <c r="O157" s="12">
        <f t="shared" si="10"/>
        <v>56</v>
      </c>
      <c r="P157" s="15">
        <f t="shared" si="11"/>
        <v>0</v>
      </c>
    </row>
    <row r="158" spans="1:16" ht="15" x14ac:dyDescent="0.25">
      <c r="A158" s="18"/>
      <c r="B158" s="18"/>
      <c r="C158" s="18"/>
      <c r="D158" s="31">
        <v>43181.677083333336</v>
      </c>
      <c r="E158" s="31">
        <v>43181.6875</v>
      </c>
      <c r="F158" s="22">
        <v>24</v>
      </c>
      <c r="G158" s="22">
        <v>2</v>
      </c>
      <c r="H158" s="22">
        <v>0</v>
      </c>
      <c r="I158" s="22">
        <v>1</v>
      </c>
      <c r="J158" s="22">
        <v>3</v>
      </c>
      <c r="K158" s="22">
        <v>2</v>
      </c>
      <c r="L158" s="22">
        <v>0</v>
      </c>
      <c r="M158" s="13">
        <f t="shared" si="8"/>
        <v>3</v>
      </c>
      <c r="N158" s="13">
        <f t="shared" si="9"/>
        <v>30.599999999999998</v>
      </c>
      <c r="O158" s="13">
        <f t="shared" si="10"/>
        <v>32</v>
      </c>
      <c r="P158" s="16">
        <f t="shared" si="11"/>
        <v>9.375E-2</v>
      </c>
    </row>
    <row r="159" spans="1:16" ht="15" x14ac:dyDescent="0.25">
      <c r="A159" s="18"/>
      <c r="B159" s="18"/>
      <c r="C159" s="18"/>
      <c r="D159" s="31">
        <v>43181.6875</v>
      </c>
      <c r="E159" s="31">
        <v>43181.697916666664</v>
      </c>
      <c r="F159" s="22">
        <v>42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13">
        <f t="shared" si="8"/>
        <v>0</v>
      </c>
      <c r="N159" s="13">
        <f t="shared" si="9"/>
        <v>42</v>
      </c>
      <c r="O159" s="13">
        <f t="shared" si="10"/>
        <v>42</v>
      </c>
      <c r="P159" s="16">
        <f t="shared" si="11"/>
        <v>0</v>
      </c>
    </row>
    <row r="160" spans="1:16" ht="15" x14ac:dyDescent="0.25">
      <c r="A160" s="18"/>
      <c r="B160" s="18"/>
      <c r="C160" s="18"/>
      <c r="D160" s="31">
        <v>43181.697916666664</v>
      </c>
      <c r="E160" s="31">
        <v>43181.708333333336</v>
      </c>
      <c r="F160" s="22">
        <v>49</v>
      </c>
      <c r="G160" s="22">
        <v>0</v>
      </c>
      <c r="H160" s="22">
        <v>0</v>
      </c>
      <c r="I160" s="22">
        <v>0</v>
      </c>
      <c r="J160" s="22">
        <v>1</v>
      </c>
      <c r="K160" s="22">
        <v>0</v>
      </c>
      <c r="L160" s="22">
        <v>0</v>
      </c>
      <c r="M160" s="13">
        <f t="shared" si="8"/>
        <v>0</v>
      </c>
      <c r="N160" s="13">
        <f t="shared" si="9"/>
        <v>49.4</v>
      </c>
      <c r="O160" s="13">
        <f t="shared" si="10"/>
        <v>50</v>
      </c>
      <c r="P160" s="16">
        <f t="shared" si="11"/>
        <v>0</v>
      </c>
    </row>
    <row r="161" spans="1:16" ht="15" x14ac:dyDescent="0.25">
      <c r="A161" s="18"/>
      <c r="B161" s="18"/>
      <c r="C161" s="18"/>
      <c r="D161" s="31">
        <v>43181.708333333336</v>
      </c>
      <c r="E161" s="31">
        <v>43181.71875</v>
      </c>
      <c r="F161" s="22">
        <v>53</v>
      </c>
      <c r="G161" s="22">
        <v>0</v>
      </c>
      <c r="H161" s="22">
        <v>0</v>
      </c>
      <c r="I161" s="22">
        <v>0</v>
      </c>
      <c r="J161" s="22">
        <v>4</v>
      </c>
      <c r="K161" s="22">
        <v>0</v>
      </c>
      <c r="L161" s="22">
        <v>0</v>
      </c>
      <c r="M161" s="13">
        <f t="shared" si="8"/>
        <v>0</v>
      </c>
      <c r="N161" s="13">
        <f t="shared" si="9"/>
        <v>54.6</v>
      </c>
      <c r="O161" s="13">
        <f t="shared" si="10"/>
        <v>57</v>
      </c>
      <c r="P161" s="16">
        <f t="shared" si="11"/>
        <v>0</v>
      </c>
    </row>
    <row r="162" spans="1:16" ht="15" x14ac:dyDescent="0.25">
      <c r="A162" s="18"/>
      <c r="B162" s="18"/>
      <c r="C162" s="18"/>
      <c r="D162" s="31">
        <v>43181.71875</v>
      </c>
      <c r="E162" s="31">
        <v>43181.729166666664</v>
      </c>
      <c r="F162" s="22">
        <v>44</v>
      </c>
      <c r="G162" s="22">
        <v>0</v>
      </c>
      <c r="H162" s="22">
        <v>0</v>
      </c>
      <c r="I162" s="22">
        <v>0</v>
      </c>
      <c r="J162" s="22">
        <v>5</v>
      </c>
      <c r="K162" s="22">
        <v>0</v>
      </c>
      <c r="L162" s="22">
        <v>0</v>
      </c>
      <c r="M162" s="13">
        <f t="shared" si="8"/>
        <v>0</v>
      </c>
      <c r="N162" s="13">
        <f t="shared" si="9"/>
        <v>46</v>
      </c>
      <c r="O162" s="13">
        <f t="shared" si="10"/>
        <v>49</v>
      </c>
      <c r="P162" s="16">
        <f t="shared" si="11"/>
        <v>0</v>
      </c>
    </row>
    <row r="163" spans="1:16" ht="15" x14ac:dyDescent="0.25">
      <c r="A163" s="18"/>
      <c r="B163" s="18"/>
      <c r="C163" s="18"/>
      <c r="D163" s="31">
        <v>43181.729166666664</v>
      </c>
      <c r="E163" s="31">
        <v>43181.739583333336</v>
      </c>
      <c r="F163" s="22">
        <v>40</v>
      </c>
      <c r="G163" s="22">
        <v>0</v>
      </c>
      <c r="H163" s="22">
        <v>0</v>
      </c>
      <c r="I163" s="22">
        <v>0</v>
      </c>
      <c r="J163" s="22">
        <v>3</v>
      </c>
      <c r="K163" s="22">
        <v>0</v>
      </c>
      <c r="L163" s="22">
        <v>0</v>
      </c>
      <c r="M163" s="13">
        <f t="shared" si="8"/>
        <v>0</v>
      </c>
      <c r="N163" s="13">
        <f t="shared" si="9"/>
        <v>41.2</v>
      </c>
      <c r="O163" s="13">
        <f t="shared" si="10"/>
        <v>43</v>
      </c>
      <c r="P163" s="16">
        <f t="shared" si="11"/>
        <v>0</v>
      </c>
    </row>
    <row r="164" spans="1:16" ht="15" x14ac:dyDescent="0.25">
      <c r="A164" s="18"/>
      <c r="B164" s="18"/>
      <c r="C164" s="18"/>
      <c r="D164" s="31">
        <v>43181.739583333336</v>
      </c>
      <c r="E164" s="31">
        <v>43181.75</v>
      </c>
      <c r="F164" s="22">
        <v>35</v>
      </c>
      <c r="G164" s="22">
        <v>0</v>
      </c>
      <c r="H164" s="22">
        <v>0</v>
      </c>
      <c r="I164" s="22">
        <v>0</v>
      </c>
      <c r="J164" s="22">
        <v>2</v>
      </c>
      <c r="K164" s="22">
        <v>1</v>
      </c>
      <c r="L164" s="22">
        <v>1</v>
      </c>
      <c r="M164" s="13">
        <f t="shared" si="8"/>
        <v>0</v>
      </c>
      <c r="N164" s="13">
        <f t="shared" si="9"/>
        <v>37</v>
      </c>
      <c r="O164" s="13">
        <f t="shared" si="10"/>
        <v>39</v>
      </c>
      <c r="P164" s="16">
        <f t="shared" si="11"/>
        <v>0</v>
      </c>
    </row>
    <row r="165" spans="1:16" ht="15" x14ac:dyDescent="0.25">
      <c r="A165" s="18"/>
      <c r="B165" s="18"/>
      <c r="C165" s="18"/>
      <c r="D165" s="31">
        <v>43181.75</v>
      </c>
      <c r="E165" s="31">
        <v>43181.760416666664</v>
      </c>
      <c r="F165" s="22">
        <v>47</v>
      </c>
      <c r="G165" s="22">
        <v>0</v>
      </c>
      <c r="H165" s="22">
        <v>0</v>
      </c>
      <c r="I165" s="22">
        <v>0</v>
      </c>
      <c r="J165" s="22">
        <v>1</v>
      </c>
      <c r="K165" s="22">
        <v>2</v>
      </c>
      <c r="L165" s="22">
        <v>0</v>
      </c>
      <c r="M165" s="13">
        <f t="shared" si="8"/>
        <v>0</v>
      </c>
      <c r="N165" s="13">
        <f t="shared" si="9"/>
        <v>47.8</v>
      </c>
      <c r="O165" s="13">
        <f t="shared" si="10"/>
        <v>50</v>
      </c>
      <c r="P165" s="16">
        <f t="shared" si="11"/>
        <v>0</v>
      </c>
    </row>
    <row r="166" spans="1:16" ht="15" x14ac:dyDescent="0.25">
      <c r="A166" s="18"/>
      <c r="B166" s="18"/>
      <c r="C166" s="18"/>
      <c r="D166" s="31">
        <v>43181.760416666664</v>
      </c>
      <c r="E166" s="31">
        <v>43181.770833333336</v>
      </c>
      <c r="F166" s="22">
        <v>46</v>
      </c>
      <c r="G166" s="22">
        <v>1</v>
      </c>
      <c r="H166" s="22">
        <v>0</v>
      </c>
      <c r="I166" s="22">
        <v>0</v>
      </c>
      <c r="J166" s="22">
        <v>2</v>
      </c>
      <c r="K166" s="22">
        <v>2</v>
      </c>
      <c r="L166" s="22">
        <v>0</v>
      </c>
      <c r="M166" s="13">
        <f t="shared" si="8"/>
        <v>1</v>
      </c>
      <c r="N166" s="13">
        <f t="shared" si="9"/>
        <v>48.699999999999996</v>
      </c>
      <c r="O166" s="13">
        <f t="shared" si="10"/>
        <v>51</v>
      </c>
      <c r="P166" s="16">
        <f t="shared" si="11"/>
        <v>1.9607843137254902E-2</v>
      </c>
    </row>
    <row r="167" spans="1:16" ht="15" x14ac:dyDescent="0.25">
      <c r="A167" s="18"/>
      <c r="B167" s="18"/>
      <c r="C167" s="18"/>
      <c r="D167" s="31">
        <v>43181.770833333336</v>
      </c>
      <c r="E167" s="31">
        <v>43181.78125</v>
      </c>
      <c r="F167" s="22">
        <v>46</v>
      </c>
      <c r="G167" s="22">
        <v>0</v>
      </c>
      <c r="H167" s="22">
        <v>0</v>
      </c>
      <c r="I167" s="22">
        <v>0</v>
      </c>
      <c r="J167" s="22">
        <v>1</v>
      </c>
      <c r="K167" s="22">
        <v>2</v>
      </c>
      <c r="L167" s="22">
        <v>0</v>
      </c>
      <c r="M167" s="13">
        <f t="shared" si="8"/>
        <v>0</v>
      </c>
      <c r="N167" s="13">
        <f t="shared" si="9"/>
        <v>46.8</v>
      </c>
      <c r="O167" s="13">
        <f t="shared" si="10"/>
        <v>49</v>
      </c>
      <c r="P167" s="16">
        <f t="shared" si="11"/>
        <v>0</v>
      </c>
    </row>
    <row r="168" spans="1:16" ht="15" x14ac:dyDescent="0.25">
      <c r="A168" s="18"/>
      <c r="B168" s="18"/>
      <c r="C168" s="18"/>
      <c r="D168" s="32">
        <v>43181.78125</v>
      </c>
      <c r="E168" s="32">
        <v>43181.791666666664</v>
      </c>
      <c r="F168" s="24">
        <v>47</v>
      </c>
      <c r="G168" s="24">
        <v>0</v>
      </c>
      <c r="H168" s="24">
        <v>0</v>
      </c>
      <c r="I168" s="24">
        <v>0</v>
      </c>
      <c r="J168" s="24">
        <v>2</v>
      </c>
      <c r="K168" s="24">
        <v>2</v>
      </c>
      <c r="L168" s="24">
        <v>0</v>
      </c>
      <c r="M168" s="14">
        <f t="shared" si="8"/>
        <v>0</v>
      </c>
      <c r="N168" s="14">
        <f t="shared" si="9"/>
        <v>48.199999999999996</v>
      </c>
      <c r="O168" s="14">
        <f t="shared" si="10"/>
        <v>51</v>
      </c>
      <c r="P168" s="17">
        <f t="shared" si="11"/>
        <v>0</v>
      </c>
    </row>
    <row r="169" spans="1:16" x14ac:dyDescent="0.2">
      <c r="C169" s="7" t="s">
        <v>58</v>
      </c>
      <c r="D169" s="33">
        <v>43181.666666666664</v>
      </c>
      <c r="E169" s="33">
        <v>43181.791666666664</v>
      </c>
      <c r="F169" s="6">
        <v>525</v>
      </c>
      <c r="G169" s="6">
        <v>3</v>
      </c>
      <c r="H169" s="6">
        <v>0</v>
      </c>
      <c r="I169" s="6">
        <v>1</v>
      </c>
      <c r="J169" s="6">
        <v>28</v>
      </c>
      <c r="K169" s="6">
        <v>11</v>
      </c>
      <c r="L169" s="6">
        <v>1</v>
      </c>
      <c r="M169" s="6">
        <v>4</v>
      </c>
      <c r="N169" s="6">
        <v>545.9</v>
      </c>
      <c r="O169" s="6">
        <v>569</v>
      </c>
      <c r="P169" s="8">
        <f>IF(O169=0," ",M169/O169)</f>
        <v>7.0298769771528994E-3</v>
      </c>
    </row>
    <row r="170" spans="1:16" ht="15" x14ac:dyDescent="0.25">
      <c r="D170" s="28"/>
      <c r="E170" s="28"/>
      <c r="M170" s="2"/>
      <c r="N170" s="2"/>
      <c r="O170" s="2"/>
      <c r="P170" s="3"/>
    </row>
    <row r="171" spans="1:16" ht="15" x14ac:dyDescent="0.25">
      <c r="D171" s="28"/>
      <c r="E171" s="28"/>
      <c r="M171" s="2"/>
      <c r="N171" s="2"/>
      <c r="O171" s="2"/>
      <c r="P171" s="3"/>
    </row>
    <row r="172" spans="1:16" ht="15" x14ac:dyDescent="0.25">
      <c r="D172" s="34" t="s">
        <v>45</v>
      </c>
      <c r="E172" s="28"/>
      <c r="M172" s="2"/>
      <c r="N172" s="2"/>
      <c r="O172" s="2"/>
      <c r="P172" s="3"/>
    </row>
    <row r="173" spans="1:16" ht="15" x14ac:dyDescent="0.25">
      <c r="D173" s="35" t="s">
        <v>46</v>
      </c>
      <c r="E173" s="36" t="s">
        <v>49</v>
      </c>
      <c r="F173" s="11" t="str">
        <f>VLOOKUP(MID(E173,5,1)+0,$D$15:$G$22,2)</f>
        <v>Florence Rd</v>
      </c>
      <c r="G173" s="11" t="str">
        <f>VLOOKUP(MID(E173,5,1)+0,$D$15:$G$22,4)</f>
        <v>SOUTH</v>
      </c>
      <c r="M173" s="2"/>
      <c r="N173" s="2"/>
      <c r="O173" s="2"/>
      <c r="P173" s="3"/>
    </row>
    <row r="174" spans="1:16" ht="15" x14ac:dyDescent="0.25">
      <c r="D174" s="35" t="s">
        <v>48</v>
      </c>
      <c r="E174" s="36" t="s">
        <v>59</v>
      </c>
      <c r="F174" s="11" t="str">
        <f>VLOOKUP(MID(E174,5,1)+0,$D$15:$G$22,2)</f>
        <v>New Cross Rd</v>
      </c>
      <c r="G174" s="11" t="str">
        <f>VLOOKUP(MID(E174,5,1)+0,$D$15:$G$22,4)</f>
        <v>WEST</v>
      </c>
      <c r="M174" s="2"/>
      <c r="N174" s="2"/>
      <c r="O174" s="2"/>
      <c r="P174" s="3"/>
    </row>
    <row r="175" spans="1:16" ht="15" x14ac:dyDescent="0.25">
      <c r="D175" s="28"/>
      <c r="E175" s="28"/>
      <c r="M175" s="2"/>
      <c r="N175" s="2"/>
      <c r="O175" s="2"/>
      <c r="P175" s="3"/>
    </row>
    <row r="176" spans="1:16" x14ac:dyDescent="0.2">
      <c r="D176" s="29" t="s">
        <v>50</v>
      </c>
      <c r="E176" s="29" t="s">
        <v>51</v>
      </c>
      <c r="F176" s="7" t="s">
        <v>3</v>
      </c>
      <c r="G176" s="7" t="s">
        <v>52</v>
      </c>
      <c r="H176" s="7" t="s">
        <v>53</v>
      </c>
      <c r="I176" s="7" t="s">
        <v>54</v>
      </c>
      <c r="J176" s="7" t="s">
        <v>15</v>
      </c>
      <c r="K176" s="7" t="s">
        <v>19</v>
      </c>
      <c r="L176" s="7" t="s">
        <v>21</v>
      </c>
      <c r="M176" s="7" t="s">
        <v>55</v>
      </c>
      <c r="N176" s="7" t="s">
        <v>56</v>
      </c>
      <c r="O176" s="7" t="s">
        <v>57</v>
      </c>
      <c r="P176" s="25" t="s">
        <v>38</v>
      </c>
    </row>
    <row r="177" spans="1:16" ht="15" x14ac:dyDescent="0.25">
      <c r="A177" s="18"/>
      <c r="B177" s="18"/>
      <c r="C177" s="18"/>
      <c r="D177" s="30">
        <v>43181.291666666664</v>
      </c>
      <c r="E177" s="30">
        <v>43181.302083333336</v>
      </c>
      <c r="F177" s="20">
        <v>3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12">
        <f t="shared" ref="M177:M214" si="12">(G177*1)+(H177*1)+(I177*1)</f>
        <v>0</v>
      </c>
      <c r="N177" s="12">
        <f t="shared" ref="N177:N214" si="13">(F177*1)+(G177*1.5)+(H177*2.3)+(I177*2)+(J177*0.4)+(K177*0.2)+(L177*1)</f>
        <v>3</v>
      </c>
      <c r="O177" s="12">
        <f t="shared" ref="O177:O214" si="14">F177+G177+H177+I177+J177+K177+L177</f>
        <v>3</v>
      </c>
      <c r="P177" s="15">
        <f t="shared" ref="P177:P214" si="15">IF(O177=0," ",M177/O177)</f>
        <v>0</v>
      </c>
    </row>
    <row r="178" spans="1:16" ht="15" x14ac:dyDescent="0.25">
      <c r="A178" s="18"/>
      <c r="B178" s="18"/>
      <c r="C178" s="18"/>
      <c r="D178" s="31">
        <v>43181.302083333336</v>
      </c>
      <c r="E178" s="31">
        <v>43181.3125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1</v>
      </c>
      <c r="L178" s="22">
        <v>0</v>
      </c>
      <c r="M178" s="13">
        <f t="shared" si="12"/>
        <v>0</v>
      </c>
      <c r="N178" s="13">
        <f t="shared" si="13"/>
        <v>0.2</v>
      </c>
      <c r="O178" s="13">
        <f t="shared" si="14"/>
        <v>1</v>
      </c>
      <c r="P178" s="16">
        <f t="shared" si="15"/>
        <v>0</v>
      </c>
    </row>
    <row r="179" spans="1:16" ht="15" x14ac:dyDescent="0.25">
      <c r="A179" s="18"/>
      <c r="B179" s="18"/>
      <c r="C179" s="18"/>
      <c r="D179" s="31">
        <v>43181.3125</v>
      </c>
      <c r="E179" s="31">
        <v>43181.322916666664</v>
      </c>
      <c r="F179" s="22">
        <v>1</v>
      </c>
      <c r="G179" s="22">
        <v>0</v>
      </c>
      <c r="H179" s="22">
        <v>0</v>
      </c>
      <c r="I179" s="22">
        <v>1</v>
      </c>
      <c r="J179" s="22">
        <v>0</v>
      </c>
      <c r="K179" s="22">
        <v>2</v>
      </c>
      <c r="L179" s="22">
        <v>0</v>
      </c>
      <c r="M179" s="13">
        <f t="shared" si="12"/>
        <v>1</v>
      </c>
      <c r="N179" s="13">
        <f t="shared" si="13"/>
        <v>3.4</v>
      </c>
      <c r="O179" s="13">
        <f t="shared" si="14"/>
        <v>4</v>
      </c>
      <c r="P179" s="16">
        <f t="shared" si="15"/>
        <v>0.25</v>
      </c>
    </row>
    <row r="180" spans="1:16" ht="15" x14ac:dyDescent="0.25">
      <c r="A180" s="18"/>
      <c r="B180" s="18"/>
      <c r="C180" s="18"/>
      <c r="D180" s="31">
        <v>43181.322916666664</v>
      </c>
      <c r="E180" s="31">
        <v>43181.333333333336</v>
      </c>
      <c r="F180" s="22">
        <v>2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13">
        <f t="shared" si="12"/>
        <v>0</v>
      </c>
      <c r="N180" s="13">
        <f t="shared" si="13"/>
        <v>2</v>
      </c>
      <c r="O180" s="13">
        <f t="shared" si="14"/>
        <v>2</v>
      </c>
      <c r="P180" s="16">
        <f t="shared" si="15"/>
        <v>0</v>
      </c>
    </row>
    <row r="181" spans="1:16" ht="15" x14ac:dyDescent="0.25">
      <c r="A181" s="18"/>
      <c r="B181" s="18"/>
      <c r="C181" s="18"/>
      <c r="D181" s="31">
        <v>43181.333333333336</v>
      </c>
      <c r="E181" s="31">
        <v>43181.34375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4</v>
      </c>
      <c r="L181" s="22">
        <v>0</v>
      </c>
      <c r="M181" s="13">
        <f t="shared" si="12"/>
        <v>0</v>
      </c>
      <c r="N181" s="13">
        <f t="shared" si="13"/>
        <v>0.8</v>
      </c>
      <c r="O181" s="13">
        <f t="shared" si="14"/>
        <v>4</v>
      </c>
      <c r="P181" s="16">
        <f t="shared" si="15"/>
        <v>0</v>
      </c>
    </row>
    <row r="182" spans="1:16" ht="15" x14ac:dyDescent="0.25">
      <c r="A182" s="18"/>
      <c r="B182" s="18"/>
      <c r="C182" s="18"/>
      <c r="D182" s="31">
        <v>43181.34375</v>
      </c>
      <c r="E182" s="31">
        <v>43181.354166666664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1</v>
      </c>
      <c r="L182" s="22">
        <v>0</v>
      </c>
      <c r="M182" s="13">
        <f t="shared" si="12"/>
        <v>0</v>
      </c>
      <c r="N182" s="13">
        <f t="shared" si="13"/>
        <v>0.2</v>
      </c>
      <c r="O182" s="13">
        <f t="shared" si="14"/>
        <v>1</v>
      </c>
      <c r="P182" s="16">
        <f t="shared" si="15"/>
        <v>0</v>
      </c>
    </row>
    <row r="183" spans="1:16" ht="15" x14ac:dyDescent="0.25">
      <c r="A183" s="18"/>
      <c r="B183" s="18"/>
      <c r="C183" s="18"/>
      <c r="D183" s="31">
        <v>43181.354166666664</v>
      </c>
      <c r="E183" s="31">
        <v>43181.364583333336</v>
      </c>
      <c r="F183" s="22">
        <v>4</v>
      </c>
      <c r="G183" s="22">
        <v>0</v>
      </c>
      <c r="H183" s="22">
        <v>0</v>
      </c>
      <c r="I183" s="22">
        <v>0</v>
      </c>
      <c r="J183" s="22">
        <v>0</v>
      </c>
      <c r="K183" s="22">
        <v>2</v>
      </c>
      <c r="L183" s="22">
        <v>0</v>
      </c>
      <c r="M183" s="13">
        <f t="shared" si="12"/>
        <v>0</v>
      </c>
      <c r="N183" s="13">
        <f t="shared" si="13"/>
        <v>4.4000000000000004</v>
      </c>
      <c r="O183" s="13">
        <f t="shared" si="14"/>
        <v>6</v>
      </c>
      <c r="P183" s="16">
        <f t="shared" si="15"/>
        <v>0</v>
      </c>
    </row>
    <row r="184" spans="1:16" ht="15" x14ac:dyDescent="0.25">
      <c r="A184" s="18"/>
      <c r="B184" s="18"/>
      <c r="C184" s="18"/>
      <c r="D184" s="31">
        <v>43181.364583333336</v>
      </c>
      <c r="E184" s="31">
        <v>43181.375</v>
      </c>
      <c r="F184" s="22">
        <v>2</v>
      </c>
      <c r="G184" s="22">
        <v>0</v>
      </c>
      <c r="H184" s="22">
        <v>0</v>
      </c>
      <c r="I184" s="22">
        <v>0</v>
      </c>
      <c r="J184" s="22">
        <v>0</v>
      </c>
      <c r="K184" s="22">
        <v>1</v>
      </c>
      <c r="L184" s="22">
        <v>0</v>
      </c>
      <c r="M184" s="13">
        <f t="shared" si="12"/>
        <v>0</v>
      </c>
      <c r="N184" s="13">
        <f t="shared" si="13"/>
        <v>2.2000000000000002</v>
      </c>
      <c r="O184" s="13">
        <f t="shared" si="14"/>
        <v>3</v>
      </c>
      <c r="P184" s="16">
        <f t="shared" si="15"/>
        <v>0</v>
      </c>
    </row>
    <row r="185" spans="1:16" ht="15" x14ac:dyDescent="0.25">
      <c r="A185" s="18"/>
      <c r="B185" s="18"/>
      <c r="C185" s="18"/>
      <c r="D185" s="31">
        <v>43181.375</v>
      </c>
      <c r="E185" s="31">
        <v>43181.385416666664</v>
      </c>
      <c r="F185" s="22">
        <v>3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13">
        <f t="shared" si="12"/>
        <v>0</v>
      </c>
      <c r="N185" s="13">
        <f t="shared" si="13"/>
        <v>3</v>
      </c>
      <c r="O185" s="13">
        <f t="shared" si="14"/>
        <v>3</v>
      </c>
      <c r="P185" s="16">
        <f t="shared" si="15"/>
        <v>0</v>
      </c>
    </row>
    <row r="186" spans="1:16" ht="15" x14ac:dyDescent="0.25">
      <c r="A186" s="18"/>
      <c r="B186" s="18"/>
      <c r="C186" s="18"/>
      <c r="D186" s="31">
        <v>43181.385416666664</v>
      </c>
      <c r="E186" s="31">
        <v>43181.395833333336</v>
      </c>
      <c r="F186" s="22">
        <v>2</v>
      </c>
      <c r="G186" s="22">
        <v>0</v>
      </c>
      <c r="H186" s="22">
        <v>1</v>
      </c>
      <c r="I186" s="22">
        <v>0</v>
      </c>
      <c r="J186" s="22">
        <v>0</v>
      </c>
      <c r="K186" s="22">
        <v>0</v>
      </c>
      <c r="L186" s="22">
        <v>0</v>
      </c>
      <c r="M186" s="13">
        <f t="shared" si="12"/>
        <v>1</v>
      </c>
      <c r="N186" s="13">
        <f t="shared" si="13"/>
        <v>4.3</v>
      </c>
      <c r="O186" s="13">
        <f t="shared" si="14"/>
        <v>3</v>
      </c>
      <c r="P186" s="16">
        <f t="shared" si="15"/>
        <v>0.33333333333333331</v>
      </c>
    </row>
    <row r="187" spans="1:16" ht="15" x14ac:dyDescent="0.25">
      <c r="A187" s="18"/>
      <c r="B187" s="18"/>
      <c r="C187" s="18"/>
      <c r="D187" s="31">
        <v>43181.395833333336</v>
      </c>
      <c r="E187" s="31">
        <v>43181.40625</v>
      </c>
      <c r="F187" s="22">
        <v>2</v>
      </c>
      <c r="G187" s="22">
        <v>0</v>
      </c>
      <c r="H187" s="22">
        <v>0</v>
      </c>
      <c r="I187" s="22">
        <v>0</v>
      </c>
      <c r="J187" s="22">
        <v>0</v>
      </c>
      <c r="K187" s="22">
        <v>1</v>
      </c>
      <c r="L187" s="22">
        <v>0</v>
      </c>
      <c r="M187" s="13">
        <f t="shared" si="12"/>
        <v>0</v>
      </c>
      <c r="N187" s="13">
        <f t="shared" si="13"/>
        <v>2.2000000000000002</v>
      </c>
      <c r="O187" s="13">
        <f t="shared" si="14"/>
        <v>3</v>
      </c>
      <c r="P187" s="16">
        <f t="shared" si="15"/>
        <v>0</v>
      </c>
    </row>
    <row r="188" spans="1:16" ht="15" x14ac:dyDescent="0.25">
      <c r="A188" s="18"/>
      <c r="B188" s="18"/>
      <c r="C188" s="18"/>
      <c r="D188" s="32">
        <v>43181.40625</v>
      </c>
      <c r="E188" s="32">
        <v>43181.416666666664</v>
      </c>
      <c r="F188" s="24">
        <v>2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14">
        <f t="shared" si="12"/>
        <v>0</v>
      </c>
      <c r="N188" s="14">
        <f t="shared" si="13"/>
        <v>2</v>
      </c>
      <c r="O188" s="14">
        <f t="shared" si="14"/>
        <v>2</v>
      </c>
      <c r="P188" s="17">
        <f t="shared" si="15"/>
        <v>0</v>
      </c>
    </row>
    <row r="189" spans="1:16" x14ac:dyDescent="0.2">
      <c r="C189" s="7" t="s">
        <v>58</v>
      </c>
      <c r="D189" s="33">
        <v>43181.291666666664</v>
      </c>
      <c r="E189" s="33">
        <v>43181.416666666664</v>
      </c>
      <c r="F189" s="6">
        <v>21</v>
      </c>
      <c r="G189" s="6">
        <v>0</v>
      </c>
      <c r="H189" s="6">
        <v>1</v>
      </c>
      <c r="I189" s="6">
        <v>1</v>
      </c>
      <c r="J189" s="6">
        <v>0</v>
      </c>
      <c r="K189" s="6">
        <v>12</v>
      </c>
      <c r="L189" s="6">
        <v>0</v>
      </c>
      <c r="M189" s="6">
        <v>2</v>
      </c>
      <c r="N189" s="6">
        <v>27.7</v>
      </c>
      <c r="O189" s="6">
        <v>35</v>
      </c>
      <c r="P189" s="8">
        <f>IF(O189=0," ",M189/O189)</f>
        <v>5.7142857142857141E-2</v>
      </c>
    </row>
    <row r="190" spans="1:16" ht="15" x14ac:dyDescent="0.25">
      <c r="D190" s="28"/>
      <c r="E190" s="28"/>
      <c r="M190" s="2"/>
      <c r="N190" s="2"/>
      <c r="O190" s="2"/>
      <c r="P190" s="3"/>
    </row>
    <row r="191" spans="1:16" ht="15" x14ac:dyDescent="0.25">
      <c r="D191" s="28"/>
      <c r="E191" s="28"/>
      <c r="M191" s="2"/>
      <c r="N191" s="2"/>
      <c r="O191" s="2"/>
      <c r="P191" s="3"/>
    </row>
    <row r="192" spans="1:16" ht="15" x14ac:dyDescent="0.25">
      <c r="A192" s="18"/>
      <c r="B192" s="18"/>
      <c r="C192" s="18"/>
      <c r="D192" s="30">
        <v>43181.5</v>
      </c>
      <c r="E192" s="30">
        <v>43181.510416666664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12">
        <f t="shared" si="12"/>
        <v>0</v>
      </c>
      <c r="N192" s="12">
        <f t="shared" si="13"/>
        <v>0</v>
      </c>
      <c r="O192" s="12">
        <f t="shared" si="14"/>
        <v>0</v>
      </c>
      <c r="P192" s="15" t="str">
        <f t="shared" si="15"/>
        <v xml:space="preserve"> </v>
      </c>
    </row>
    <row r="193" spans="1:16" ht="15" x14ac:dyDescent="0.25">
      <c r="A193" s="18"/>
      <c r="B193" s="18"/>
      <c r="C193" s="18"/>
      <c r="D193" s="31">
        <v>43181.510416666664</v>
      </c>
      <c r="E193" s="31">
        <v>43181.520833333336</v>
      </c>
      <c r="F193" s="22">
        <v>1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13">
        <f t="shared" si="12"/>
        <v>0</v>
      </c>
      <c r="N193" s="13">
        <f t="shared" si="13"/>
        <v>1</v>
      </c>
      <c r="O193" s="13">
        <f t="shared" si="14"/>
        <v>1</v>
      </c>
      <c r="P193" s="16">
        <f t="shared" si="15"/>
        <v>0</v>
      </c>
    </row>
    <row r="194" spans="1:16" ht="15" x14ac:dyDescent="0.25">
      <c r="A194" s="18"/>
      <c r="B194" s="18"/>
      <c r="C194" s="18"/>
      <c r="D194" s="31">
        <v>43181.520833333336</v>
      </c>
      <c r="E194" s="31">
        <v>43181.53125</v>
      </c>
      <c r="F194" s="22">
        <v>3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13">
        <f t="shared" si="12"/>
        <v>0</v>
      </c>
      <c r="N194" s="13">
        <f t="shared" si="13"/>
        <v>3</v>
      </c>
      <c r="O194" s="13">
        <f t="shared" si="14"/>
        <v>3</v>
      </c>
      <c r="P194" s="16">
        <f t="shared" si="15"/>
        <v>0</v>
      </c>
    </row>
    <row r="195" spans="1:16" ht="15" x14ac:dyDescent="0.25">
      <c r="A195" s="18"/>
      <c r="B195" s="18"/>
      <c r="C195" s="18"/>
      <c r="D195" s="31">
        <v>43181.53125</v>
      </c>
      <c r="E195" s="31">
        <v>43181.541666666664</v>
      </c>
      <c r="F195" s="22">
        <v>1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13">
        <f t="shared" si="12"/>
        <v>0</v>
      </c>
      <c r="N195" s="13">
        <f t="shared" si="13"/>
        <v>1</v>
      </c>
      <c r="O195" s="13">
        <f t="shared" si="14"/>
        <v>1</v>
      </c>
      <c r="P195" s="16">
        <f t="shared" si="15"/>
        <v>0</v>
      </c>
    </row>
    <row r="196" spans="1:16" ht="15" x14ac:dyDescent="0.25">
      <c r="A196" s="18"/>
      <c r="B196" s="18"/>
      <c r="C196" s="18"/>
      <c r="D196" s="31">
        <v>43181.541666666664</v>
      </c>
      <c r="E196" s="31">
        <v>43181.552083333336</v>
      </c>
      <c r="F196" s="22">
        <v>3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13">
        <f t="shared" si="12"/>
        <v>0</v>
      </c>
      <c r="N196" s="13">
        <f t="shared" si="13"/>
        <v>3</v>
      </c>
      <c r="O196" s="13">
        <f t="shared" si="14"/>
        <v>3</v>
      </c>
      <c r="P196" s="16">
        <f t="shared" si="15"/>
        <v>0</v>
      </c>
    </row>
    <row r="197" spans="1:16" ht="15" x14ac:dyDescent="0.25">
      <c r="A197" s="18"/>
      <c r="B197" s="18"/>
      <c r="C197" s="18"/>
      <c r="D197" s="31">
        <v>43181.552083333336</v>
      </c>
      <c r="E197" s="31">
        <v>43181.5625</v>
      </c>
      <c r="F197" s="22">
        <v>1</v>
      </c>
      <c r="G197" s="22">
        <v>0</v>
      </c>
      <c r="H197" s="22">
        <v>0</v>
      </c>
      <c r="I197" s="22">
        <v>0</v>
      </c>
      <c r="J197" s="22">
        <v>0</v>
      </c>
      <c r="K197" s="22">
        <v>1</v>
      </c>
      <c r="L197" s="22">
        <v>0</v>
      </c>
      <c r="M197" s="13">
        <f t="shared" si="12"/>
        <v>0</v>
      </c>
      <c r="N197" s="13">
        <f t="shared" si="13"/>
        <v>1.2</v>
      </c>
      <c r="O197" s="13">
        <f t="shared" si="14"/>
        <v>2</v>
      </c>
      <c r="P197" s="16">
        <f t="shared" si="15"/>
        <v>0</v>
      </c>
    </row>
    <row r="198" spans="1:16" ht="15" x14ac:dyDescent="0.25">
      <c r="A198" s="18"/>
      <c r="B198" s="18"/>
      <c r="C198" s="18"/>
      <c r="D198" s="31">
        <v>43181.5625</v>
      </c>
      <c r="E198" s="31">
        <v>43181.572916666664</v>
      </c>
      <c r="F198" s="22">
        <v>1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13">
        <f t="shared" si="12"/>
        <v>0</v>
      </c>
      <c r="N198" s="13">
        <f t="shared" si="13"/>
        <v>1</v>
      </c>
      <c r="O198" s="13">
        <f t="shared" si="14"/>
        <v>1</v>
      </c>
      <c r="P198" s="16">
        <f t="shared" si="15"/>
        <v>0</v>
      </c>
    </row>
    <row r="199" spans="1:16" ht="15" x14ac:dyDescent="0.25">
      <c r="A199" s="18"/>
      <c r="B199" s="18"/>
      <c r="C199" s="18"/>
      <c r="D199" s="32">
        <v>43181.572916666664</v>
      </c>
      <c r="E199" s="32">
        <v>43181.583333333336</v>
      </c>
      <c r="F199" s="24">
        <v>2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24">
        <v>0</v>
      </c>
      <c r="M199" s="14">
        <f t="shared" si="12"/>
        <v>0</v>
      </c>
      <c r="N199" s="14">
        <f t="shared" si="13"/>
        <v>2</v>
      </c>
      <c r="O199" s="14">
        <f t="shared" si="14"/>
        <v>2</v>
      </c>
      <c r="P199" s="17">
        <f t="shared" si="15"/>
        <v>0</v>
      </c>
    </row>
    <row r="200" spans="1:16" x14ac:dyDescent="0.2">
      <c r="C200" s="7" t="s">
        <v>58</v>
      </c>
      <c r="D200" s="33">
        <v>43181.5</v>
      </c>
      <c r="E200" s="33">
        <v>43181.583333333336</v>
      </c>
      <c r="F200" s="6">
        <v>12</v>
      </c>
      <c r="G200" s="6">
        <v>0</v>
      </c>
      <c r="H200" s="6">
        <v>0</v>
      </c>
      <c r="I200" s="6">
        <v>0</v>
      </c>
      <c r="J200" s="6">
        <v>0</v>
      </c>
      <c r="K200" s="6">
        <v>1</v>
      </c>
      <c r="L200" s="6">
        <v>0</v>
      </c>
      <c r="M200" s="6">
        <v>0</v>
      </c>
      <c r="N200" s="6">
        <v>12.2</v>
      </c>
      <c r="O200" s="6">
        <v>13</v>
      </c>
      <c r="P200" s="8">
        <f>IF(O200=0," ",M200/O200)</f>
        <v>0</v>
      </c>
    </row>
    <row r="201" spans="1:16" ht="15" x14ac:dyDescent="0.25">
      <c r="D201" s="28"/>
      <c r="E201" s="28"/>
      <c r="M201" s="2"/>
      <c r="N201" s="2"/>
      <c r="O201" s="2"/>
      <c r="P201" s="3"/>
    </row>
    <row r="202" spans="1:16" ht="15" x14ac:dyDescent="0.25">
      <c r="D202" s="28"/>
      <c r="E202" s="28"/>
      <c r="M202" s="2"/>
      <c r="N202" s="2"/>
      <c r="O202" s="2"/>
      <c r="P202" s="3"/>
    </row>
    <row r="203" spans="1:16" ht="15" x14ac:dyDescent="0.25">
      <c r="A203" s="18"/>
      <c r="B203" s="18"/>
      <c r="C203" s="18"/>
      <c r="D203" s="30">
        <v>43181.666666666664</v>
      </c>
      <c r="E203" s="30">
        <v>43181.677083333336</v>
      </c>
      <c r="F203" s="20">
        <v>3</v>
      </c>
      <c r="G203" s="20">
        <v>0</v>
      </c>
      <c r="H203" s="20">
        <v>0</v>
      </c>
      <c r="I203" s="20">
        <v>0</v>
      </c>
      <c r="J203" s="20">
        <v>0</v>
      </c>
      <c r="K203" s="20">
        <v>1</v>
      </c>
      <c r="L203" s="20">
        <v>0</v>
      </c>
      <c r="M203" s="12">
        <f t="shared" si="12"/>
        <v>0</v>
      </c>
      <c r="N203" s="12">
        <f t="shared" si="13"/>
        <v>3.2</v>
      </c>
      <c r="O203" s="12">
        <f t="shared" si="14"/>
        <v>4</v>
      </c>
      <c r="P203" s="15">
        <f t="shared" si="15"/>
        <v>0</v>
      </c>
    </row>
    <row r="204" spans="1:16" ht="15" x14ac:dyDescent="0.25">
      <c r="A204" s="18"/>
      <c r="B204" s="18"/>
      <c r="C204" s="18"/>
      <c r="D204" s="31">
        <v>43181.677083333336</v>
      </c>
      <c r="E204" s="31">
        <v>43181.6875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13">
        <f t="shared" si="12"/>
        <v>0</v>
      </c>
      <c r="N204" s="13">
        <f t="shared" si="13"/>
        <v>0</v>
      </c>
      <c r="O204" s="13">
        <f t="shared" si="14"/>
        <v>0</v>
      </c>
      <c r="P204" s="16" t="str">
        <f t="shared" si="15"/>
        <v xml:space="preserve"> </v>
      </c>
    </row>
    <row r="205" spans="1:16" ht="15" x14ac:dyDescent="0.25">
      <c r="A205" s="18"/>
      <c r="B205" s="18"/>
      <c r="C205" s="18"/>
      <c r="D205" s="31">
        <v>43181.6875</v>
      </c>
      <c r="E205" s="31">
        <v>43181.697916666664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13">
        <f t="shared" si="12"/>
        <v>0</v>
      </c>
      <c r="N205" s="13">
        <f t="shared" si="13"/>
        <v>0</v>
      </c>
      <c r="O205" s="13">
        <f t="shared" si="14"/>
        <v>0</v>
      </c>
      <c r="P205" s="16" t="str">
        <f t="shared" si="15"/>
        <v xml:space="preserve"> </v>
      </c>
    </row>
    <row r="206" spans="1:16" ht="15" x14ac:dyDescent="0.25">
      <c r="A206" s="18"/>
      <c r="B206" s="18"/>
      <c r="C206" s="18"/>
      <c r="D206" s="31">
        <v>43181.697916666664</v>
      </c>
      <c r="E206" s="31">
        <v>43181.708333333336</v>
      </c>
      <c r="F206" s="22">
        <v>1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13">
        <f t="shared" si="12"/>
        <v>0</v>
      </c>
      <c r="N206" s="13">
        <f t="shared" si="13"/>
        <v>1</v>
      </c>
      <c r="O206" s="13">
        <f t="shared" si="14"/>
        <v>1</v>
      </c>
      <c r="P206" s="16">
        <f t="shared" si="15"/>
        <v>0</v>
      </c>
    </row>
    <row r="207" spans="1:16" ht="15" x14ac:dyDescent="0.25">
      <c r="A207" s="18"/>
      <c r="B207" s="18"/>
      <c r="C207" s="18"/>
      <c r="D207" s="31">
        <v>43181.708333333336</v>
      </c>
      <c r="E207" s="31">
        <v>43181.71875</v>
      </c>
      <c r="F207" s="22">
        <v>0</v>
      </c>
      <c r="G207" s="22">
        <v>0</v>
      </c>
      <c r="H207" s="22">
        <v>0</v>
      </c>
      <c r="I207" s="22">
        <v>0</v>
      </c>
      <c r="J207" s="22">
        <v>1</v>
      </c>
      <c r="K207" s="22">
        <v>0</v>
      </c>
      <c r="L207" s="22">
        <v>0</v>
      </c>
      <c r="M207" s="13">
        <f t="shared" si="12"/>
        <v>0</v>
      </c>
      <c r="N207" s="13">
        <f t="shared" si="13"/>
        <v>0.4</v>
      </c>
      <c r="O207" s="13">
        <f t="shared" si="14"/>
        <v>1</v>
      </c>
      <c r="P207" s="16">
        <f t="shared" si="15"/>
        <v>0</v>
      </c>
    </row>
    <row r="208" spans="1:16" ht="15" x14ac:dyDescent="0.25">
      <c r="A208" s="18"/>
      <c r="B208" s="18"/>
      <c r="C208" s="18"/>
      <c r="D208" s="31">
        <v>43181.71875</v>
      </c>
      <c r="E208" s="31">
        <v>43181.729166666664</v>
      </c>
      <c r="F208" s="22">
        <v>1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13">
        <f t="shared" si="12"/>
        <v>0</v>
      </c>
      <c r="N208" s="13">
        <f t="shared" si="13"/>
        <v>1</v>
      </c>
      <c r="O208" s="13">
        <f t="shared" si="14"/>
        <v>1</v>
      </c>
      <c r="P208" s="16">
        <f t="shared" si="15"/>
        <v>0</v>
      </c>
    </row>
    <row r="209" spans="1:16" ht="15" x14ac:dyDescent="0.25">
      <c r="A209" s="18"/>
      <c r="B209" s="18"/>
      <c r="C209" s="18"/>
      <c r="D209" s="31">
        <v>43181.729166666664</v>
      </c>
      <c r="E209" s="31">
        <v>43181.739583333336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1</v>
      </c>
      <c r="L209" s="22">
        <v>0</v>
      </c>
      <c r="M209" s="13">
        <f t="shared" si="12"/>
        <v>0</v>
      </c>
      <c r="N209" s="13">
        <f t="shared" si="13"/>
        <v>0.2</v>
      </c>
      <c r="O209" s="13">
        <f t="shared" si="14"/>
        <v>1</v>
      </c>
      <c r="P209" s="16">
        <f t="shared" si="15"/>
        <v>0</v>
      </c>
    </row>
    <row r="210" spans="1:16" ht="15" x14ac:dyDescent="0.25">
      <c r="A210" s="18"/>
      <c r="B210" s="18"/>
      <c r="C210" s="18"/>
      <c r="D210" s="31">
        <v>43181.739583333336</v>
      </c>
      <c r="E210" s="31">
        <v>43181.75</v>
      </c>
      <c r="F210" s="22">
        <v>1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13">
        <f t="shared" si="12"/>
        <v>0</v>
      </c>
      <c r="N210" s="13">
        <f t="shared" si="13"/>
        <v>1</v>
      </c>
      <c r="O210" s="13">
        <f t="shared" si="14"/>
        <v>1</v>
      </c>
      <c r="P210" s="16">
        <f t="shared" si="15"/>
        <v>0</v>
      </c>
    </row>
    <row r="211" spans="1:16" ht="15" x14ac:dyDescent="0.25">
      <c r="A211" s="18"/>
      <c r="B211" s="18"/>
      <c r="C211" s="18"/>
      <c r="D211" s="31">
        <v>43181.75</v>
      </c>
      <c r="E211" s="31">
        <v>43181.760416666664</v>
      </c>
      <c r="F211" s="22">
        <v>0</v>
      </c>
      <c r="G211" s="22">
        <v>0</v>
      </c>
      <c r="H211" s="22">
        <v>0</v>
      </c>
      <c r="I211" s="22">
        <v>0</v>
      </c>
      <c r="J211" s="22">
        <v>1</v>
      </c>
      <c r="K211" s="22">
        <v>0</v>
      </c>
      <c r="L211" s="22">
        <v>0</v>
      </c>
      <c r="M211" s="13">
        <f t="shared" si="12"/>
        <v>0</v>
      </c>
      <c r="N211" s="13">
        <f t="shared" si="13"/>
        <v>0.4</v>
      </c>
      <c r="O211" s="13">
        <f t="shared" si="14"/>
        <v>1</v>
      </c>
      <c r="P211" s="16">
        <f t="shared" si="15"/>
        <v>0</v>
      </c>
    </row>
    <row r="212" spans="1:16" ht="15" x14ac:dyDescent="0.25">
      <c r="A212" s="18"/>
      <c r="B212" s="18"/>
      <c r="C212" s="18"/>
      <c r="D212" s="31">
        <v>43181.760416666664</v>
      </c>
      <c r="E212" s="31">
        <v>43181.770833333336</v>
      </c>
      <c r="F212" s="22">
        <v>2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13">
        <f t="shared" si="12"/>
        <v>0</v>
      </c>
      <c r="N212" s="13">
        <f t="shared" si="13"/>
        <v>2</v>
      </c>
      <c r="O212" s="13">
        <f t="shared" si="14"/>
        <v>2</v>
      </c>
      <c r="P212" s="16">
        <f t="shared" si="15"/>
        <v>0</v>
      </c>
    </row>
    <row r="213" spans="1:16" ht="15" x14ac:dyDescent="0.25">
      <c r="A213" s="18"/>
      <c r="B213" s="18"/>
      <c r="C213" s="18"/>
      <c r="D213" s="31">
        <v>43181.770833333336</v>
      </c>
      <c r="E213" s="31">
        <v>43181.78125</v>
      </c>
      <c r="F213" s="22">
        <v>1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13">
        <f t="shared" si="12"/>
        <v>0</v>
      </c>
      <c r="N213" s="13">
        <f t="shared" si="13"/>
        <v>1</v>
      </c>
      <c r="O213" s="13">
        <f t="shared" si="14"/>
        <v>1</v>
      </c>
      <c r="P213" s="16">
        <f t="shared" si="15"/>
        <v>0</v>
      </c>
    </row>
    <row r="214" spans="1:16" ht="15" x14ac:dyDescent="0.25">
      <c r="A214" s="18"/>
      <c r="B214" s="18"/>
      <c r="C214" s="18"/>
      <c r="D214" s="32">
        <v>43181.78125</v>
      </c>
      <c r="E214" s="32">
        <v>43181.791666666664</v>
      </c>
      <c r="F214" s="24">
        <v>3</v>
      </c>
      <c r="G214" s="24">
        <v>0</v>
      </c>
      <c r="H214" s="24">
        <v>0</v>
      </c>
      <c r="I214" s="24">
        <v>0</v>
      </c>
      <c r="J214" s="24">
        <v>0</v>
      </c>
      <c r="K214" s="24">
        <v>1</v>
      </c>
      <c r="L214" s="24">
        <v>0</v>
      </c>
      <c r="M214" s="14">
        <f t="shared" si="12"/>
        <v>0</v>
      </c>
      <c r="N214" s="14">
        <f t="shared" si="13"/>
        <v>3.2</v>
      </c>
      <c r="O214" s="14">
        <f t="shared" si="14"/>
        <v>4</v>
      </c>
      <c r="P214" s="17">
        <f t="shared" si="15"/>
        <v>0</v>
      </c>
    </row>
    <row r="215" spans="1:16" x14ac:dyDescent="0.2">
      <c r="C215" s="7" t="s">
        <v>58</v>
      </c>
      <c r="D215" s="33">
        <v>43181.666666666664</v>
      </c>
      <c r="E215" s="33">
        <v>43181.791666666664</v>
      </c>
      <c r="F215" s="6">
        <v>12</v>
      </c>
      <c r="G215" s="6">
        <v>0</v>
      </c>
      <c r="H215" s="6">
        <v>0</v>
      </c>
      <c r="I215" s="6">
        <v>0</v>
      </c>
      <c r="J215" s="6">
        <v>2</v>
      </c>
      <c r="K215" s="6">
        <v>3</v>
      </c>
      <c r="L215" s="6">
        <v>0</v>
      </c>
      <c r="M215" s="6">
        <v>0</v>
      </c>
      <c r="N215" s="6">
        <v>13.400000000000002</v>
      </c>
      <c r="O215" s="6">
        <v>17</v>
      </c>
      <c r="P215" s="8">
        <f>IF(O215=0," ",M215/O215)</f>
        <v>0</v>
      </c>
    </row>
    <row r="216" spans="1:16" ht="15" x14ac:dyDescent="0.25">
      <c r="D216" s="28"/>
      <c r="E216" s="28"/>
      <c r="M216" s="2"/>
      <c r="N216" s="2"/>
      <c r="O216" s="2"/>
      <c r="P216" s="3"/>
    </row>
    <row r="217" spans="1:16" ht="15" x14ac:dyDescent="0.25">
      <c r="D217" s="28"/>
      <c r="E217" s="28"/>
      <c r="M217" s="2"/>
      <c r="N217" s="2"/>
      <c r="O217" s="2"/>
      <c r="P217" s="3"/>
    </row>
    <row r="218" spans="1:16" ht="15" x14ac:dyDescent="0.25">
      <c r="D218" s="34" t="s">
        <v>45</v>
      </c>
      <c r="E218" s="28"/>
      <c r="M218" s="2"/>
      <c r="N218" s="2"/>
      <c r="O218" s="2"/>
      <c r="P218" s="3"/>
    </row>
    <row r="219" spans="1:16" ht="15" x14ac:dyDescent="0.25">
      <c r="D219" s="35" t="s">
        <v>46</v>
      </c>
      <c r="E219" s="36" t="s">
        <v>59</v>
      </c>
      <c r="F219" s="11" t="str">
        <f>VLOOKUP(MID(E219,5,1)+0,$D$15:$G$22,2)</f>
        <v>New Cross Rd</v>
      </c>
      <c r="G219" s="11" t="str">
        <f>VLOOKUP(MID(E219,5,1)+0,$D$15:$G$22,4)</f>
        <v>WEST</v>
      </c>
      <c r="M219" s="2"/>
      <c r="N219" s="2"/>
      <c r="O219" s="2"/>
      <c r="P219" s="3"/>
    </row>
    <row r="220" spans="1:16" ht="15" x14ac:dyDescent="0.25">
      <c r="D220" s="35" t="s">
        <v>48</v>
      </c>
      <c r="E220" s="36" t="s">
        <v>47</v>
      </c>
      <c r="F220" s="11" t="str">
        <f>VLOOKUP(MID(E220,5,1)+0,$D$15:$G$22,2)</f>
        <v>New Cross Rd</v>
      </c>
      <c r="G220" s="11" t="str">
        <f>VLOOKUP(MID(E220,5,1)+0,$D$15:$G$22,4)</f>
        <v>EAST</v>
      </c>
      <c r="M220" s="2"/>
      <c r="N220" s="2"/>
      <c r="O220" s="2"/>
      <c r="P220" s="3"/>
    </row>
    <row r="221" spans="1:16" ht="15" x14ac:dyDescent="0.25">
      <c r="D221" s="28"/>
      <c r="E221" s="28"/>
      <c r="M221" s="2"/>
      <c r="N221" s="2"/>
      <c r="O221" s="2"/>
      <c r="P221" s="3"/>
    </row>
    <row r="222" spans="1:16" x14ac:dyDescent="0.2">
      <c r="D222" s="29" t="s">
        <v>50</v>
      </c>
      <c r="E222" s="29" t="s">
        <v>51</v>
      </c>
      <c r="F222" s="7" t="s">
        <v>3</v>
      </c>
      <c r="G222" s="7" t="s">
        <v>52</v>
      </c>
      <c r="H222" s="7" t="s">
        <v>53</v>
      </c>
      <c r="I222" s="7" t="s">
        <v>54</v>
      </c>
      <c r="J222" s="7" t="s">
        <v>15</v>
      </c>
      <c r="K222" s="7" t="s">
        <v>19</v>
      </c>
      <c r="L222" s="7" t="s">
        <v>21</v>
      </c>
      <c r="M222" s="7" t="s">
        <v>55</v>
      </c>
      <c r="N222" s="7" t="s">
        <v>56</v>
      </c>
      <c r="O222" s="7" t="s">
        <v>57</v>
      </c>
      <c r="P222" s="25" t="s">
        <v>38</v>
      </c>
    </row>
    <row r="223" spans="1:16" ht="15" x14ac:dyDescent="0.25">
      <c r="A223" s="18"/>
      <c r="B223" s="18"/>
      <c r="C223" s="18"/>
      <c r="D223" s="30">
        <v>43181.291666666664</v>
      </c>
      <c r="E223" s="30">
        <v>43181.302083333336</v>
      </c>
      <c r="F223" s="20">
        <v>135</v>
      </c>
      <c r="G223" s="20">
        <v>3</v>
      </c>
      <c r="H223" s="20">
        <v>5</v>
      </c>
      <c r="I223" s="20">
        <v>6</v>
      </c>
      <c r="J223" s="20">
        <v>4</v>
      </c>
      <c r="K223" s="20">
        <v>10</v>
      </c>
      <c r="L223" s="20">
        <v>0</v>
      </c>
      <c r="M223" s="12">
        <f t="shared" ref="M223:M260" si="16">(G223*1)+(H223*1)+(I223*1)</f>
        <v>14</v>
      </c>
      <c r="N223" s="12">
        <f t="shared" ref="N223:N260" si="17">(F223*1)+(G223*1.5)+(H223*2.3)+(I223*2)+(J223*0.4)+(K223*0.2)+(L223*1)</f>
        <v>166.6</v>
      </c>
      <c r="O223" s="12">
        <f t="shared" ref="O223:O260" si="18">F223+G223+H223+I223+J223+K223+L223</f>
        <v>163</v>
      </c>
      <c r="P223" s="15">
        <f t="shared" ref="P223:P260" si="19">IF(O223=0," ",M223/O223)</f>
        <v>8.5889570552147243E-2</v>
      </c>
    </row>
    <row r="224" spans="1:16" ht="15" x14ac:dyDescent="0.25">
      <c r="A224" s="18"/>
      <c r="B224" s="18"/>
      <c r="C224" s="18"/>
      <c r="D224" s="31">
        <v>43181.302083333336</v>
      </c>
      <c r="E224" s="31">
        <v>43181.3125</v>
      </c>
      <c r="F224" s="22">
        <v>135</v>
      </c>
      <c r="G224" s="22">
        <v>7</v>
      </c>
      <c r="H224" s="22">
        <v>7</v>
      </c>
      <c r="I224" s="22">
        <v>7</v>
      </c>
      <c r="J224" s="22">
        <v>8</v>
      </c>
      <c r="K224" s="22">
        <v>7</v>
      </c>
      <c r="L224" s="22">
        <v>0</v>
      </c>
      <c r="M224" s="13">
        <f t="shared" si="16"/>
        <v>21</v>
      </c>
      <c r="N224" s="13">
        <f t="shared" si="17"/>
        <v>180.2</v>
      </c>
      <c r="O224" s="13">
        <f t="shared" si="18"/>
        <v>171</v>
      </c>
      <c r="P224" s="16">
        <f t="shared" si="19"/>
        <v>0.12280701754385964</v>
      </c>
    </row>
    <row r="225" spans="1:16" ht="15" x14ac:dyDescent="0.25">
      <c r="A225" s="18"/>
      <c r="B225" s="18"/>
      <c r="C225" s="18"/>
      <c r="D225" s="31">
        <v>43181.3125</v>
      </c>
      <c r="E225" s="31">
        <v>43181.322916666664</v>
      </c>
      <c r="F225" s="22">
        <v>127</v>
      </c>
      <c r="G225" s="22">
        <v>1</v>
      </c>
      <c r="H225" s="22">
        <v>10</v>
      </c>
      <c r="I225" s="22">
        <v>12</v>
      </c>
      <c r="J225" s="22">
        <v>5</v>
      </c>
      <c r="K225" s="22">
        <v>14</v>
      </c>
      <c r="L225" s="22">
        <v>1</v>
      </c>
      <c r="M225" s="13">
        <f t="shared" si="16"/>
        <v>23</v>
      </c>
      <c r="N225" s="13">
        <f t="shared" si="17"/>
        <v>181.3</v>
      </c>
      <c r="O225" s="13">
        <f t="shared" si="18"/>
        <v>170</v>
      </c>
      <c r="P225" s="16">
        <f t="shared" si="19"/>
        <v>0.13529411764705881</v>
      </c>
    </row>
    <row r="226" spans="1:16" ht="15" x14ac:dyDescent="0.25">
      <c r="A226" s="18"/>
      <c r="B226" s="18"/>
      <c r="C226" s="18"/>
      <c r="D226" s="31">
        <v>43181.322916666664</v>
      </c>
      <c r="E226" s="31">
        <v>43181.333333333336</v>
      </c>
      <c r="F226" s="22">
        <v>147</v>
      </c>
      <c r="G226" s="22">
        <v>1</v>
      </c>
      <c r="H226" s="22">
        <v>2</v>
      </c>
      <c r="I226" s="22">
        <v>6</v>
      </c>
      <c r="J226" s="22">
        <v>2</v>
      </c>
      <c r="K226" s="22">
        <v>5</v>
      </c>
      <c r="L226" s="22">
        <v>0</v>
      </c>
      <c r="M226" s="13">
        <f t="shared" si="16"/>
        <v>9</v>
      </c>
      <c r="N226" s="13">
        <f t="shared" si="17"/>
        <v>166.9</v>
      </c>
      <c r="O226" s="13">
        <f t="shared" si="18"/>
        <v>163</v>
      </c>
      <c r="P226" s="16">
        <f t="shared" si="19"/>
        <v>5.5214723926380369E-2</v>
      </c>
    </row>
    <row r="227" spans="1:16" ht="15" x14ac:dyDescent="0.25">
      <c r="A227" s="18"/>
      <c r="B227" s="18"/>
      <c r="C227" s="18"/>
      <c r="D227" s="31">
        <v>43181.333333333336</v>
      </c>
      <c r="E227" s="31">
        <v>43181.34375</v>
      </c>
      <c r="F227" s="22">
        <v>118</v>
      </c>
      <c r="G227" s="22">
        <v>8</v>
      </c>
      <c r="H227" s="22">
        <v>6</v>
      </c>
      <c r="I227" s="22">
        <v>10</v>
      </c>
      <c r="J227" s="22">
        <v>1</v>
      </c>
      <c r="K227" s="22">
        <v>11</v>
      </c>
      <c r="L227" s="22">
        <v>1</v>
      </c>
      <c r="M227" s="13">
        <f t="shared" si="16"/>
        <v>24</v>
      </c>
      <c r="N227" s="13">
        <f t="shared" si="17"/>
        <v>167.4</v>
      </c>
      <c r="O227" s="13">
        <f t="shared" si="18"/>
        <v>155</v>
      </c>
      <c r="P227" s="16">
        <f t="shared" si="19"/>
        <v>0.15483870967741936</v>
      </c>
    </row>
    <row r="228" spans="1:16" ht="15" x14ac:dyDescent="0.25">
      <c r="A228" s="18"/>
      <c r="B228" s="18"/>
      <c r="C228" s="18"/>
      <c r="D228" s="31">
        <v>43181.34375</v>
      </c>
      <c r="E228" s="31">
        <v>43181.354166666664</v>
      </c>
      <c r="F228" s="22">
        <v>115</v>
      </c>
      <c r="G228" s="22">
        <v>5</v>
      </c>
      <c r="H228" s="22">
        <v>6</v>
      </c>
      <c r="I228" s="22">
        <v>9</v>
      </c>
      <c r="J228" s="22">
        <v>3</v>
      </c>
      <c r="K228" s="22">
        <v>13</v>
      </c>
      <c r="L228" s="22">
        <v>0</v>
      </c>
      <c r="M228" s="13">
        <f t="shared" si="16"/>
        <v>20</v>
      </c>
      <c r="N228" s="13">
        <f t="shared" si="17"/>
        <v>158.1</v>
      </c>
      <c r="O228" s="13">
        <f t="shared" si="18"/>
        <v>151</v>
      </c>
      <c r="P228" s="16">
        <f t="shared" si="19"/>
        <v>0.13245033112582782</v>
      </c>
    </row>
    <row r="229" spans="1:16" ht="15" x14ac:dyDescent="0.25">
      <c r="A229" s="18"/>
      <c r="B229" s="18"/>
      <c r="C229" s="18"/>
      <c r="D229" s="31">
        <v>43181.354166666664</v>
      </c>
      <c r="E229" s="31">
        <v>43181.364583333336</v>
      </c>
      <c r="F229" s="22">
        <v>119</v>
      </c>
      <c r="G229" s="22">
        <v>5</v>
      </c>
      <c r="H229" s="22">
        <v>6</v>
      </c>
      <c r="I229" s="22">
        <v>11</v>
      </c>
      <c r="J229" s="22">
        <v>4</v>
      </c>
      <c r="K229" s="22">
        <v>10</v>
      </c>
      <c r="L229" s="22">
        <v>0</v>
      </c>
      <c r="M229" s="13">
        <f t="shared" si="16"/>
        <v>22</v>
      </c>
      <c r="N229" s="13">
        <f t="shared" si="17"/>
        <v>165.9</v>
      </c>
      <c r="O229" s="13">
        <f t="shared" si="18"/>
        <v>155</v>
      </c>
      <c r="P229" s="16">
        <f t="shared" si="19"/>
        <v>0.14193548387096774</v>
      </c>
    </row>
    <row r="230" spans="1:16" ht="15" x14ac:dyDescent="0.25">
      <c r="A230" s="18"/>
      <c r="B230" s="18"/>
      <c r="C230" s="18"/>
      <c r="D230" s="31">
        <v>43181.364583333336</v>
      </c>
      <c r="E230" s="31">
        <v>43181.375</v>
      </c>
      <c r="F230" s="22">
        <v>85</v>
      </c>
      <c r="G230" s="22">
        <v>9</v>
      </c>
      <c r="H230" s="22">
        <v>14</v>
      </c>
      <c r="I230" s="22">
        <v>7</v>
      </c>
      <c r="J230" s="22">
        <v>2</v>
      </c>
      <c r="K230" s="22">
        <v>17</v>
      </c>
      <c r="L230" s="22">
        <v>1</v>
      </c>
      <c r="M230" s="13">
        <f t="shared" si="16"/>
        <v>30</v>
      </c>
      <c r="N230" s="13">
        <f t="shared" si="17"/>
        <v>149.9</v>
      </c>
      <c r="O230" s="13">
        <f t="shared" si="18"/>
        <v>135</v>
      </c>
      <c r="P230" s="16">
        <f t="shared" si="19"/>
        <v>0.22222222222222221</v>
      </c>
    </row>
    <row r="231" spans="1:16" ht="15" x14ac:dyDescent="0.25">
      <c r="A231" s="18"/>
      <c r="B231" s="18"/>
      <c r="C231" s="18"/>
      <c r="D231" s="31">
        <v>43181.375</v>
      </c>
      <c r="E231" s="31">
        <v>43181.385416666664</v>
      </c>
      <c r="F231" s="22">
        <v>94</v>
      </c>
      <c r="G231" s="22">
        <v>5</v>
      </c>
      <c r="H231" s="22">
        <v>13</v>
      </c>
      <c r="I231" s="22">
        <v>11</v>
      </c>
      <c r="J231" s="22">
        <v>1</v>
      </c>
      <c r="K231" s="22">
        <v>7</v>
      </c>
      <c r="L231" s="22">
        <v>2</v>
      </c>
      <c r="M231" s="13">
        <f t="shared" si="16"/>
        <v>29</v>
      </c>
      <c r="N231" s="13">
        <f t="shared" si="17"/>
        <v>157.20000000000002</v>
      </c>
      <c r="O231" s="13">
        <f t="shared" si="18"/>
        <v>133</v>
      </c>
      <c r="P231" s="16">
        <f t="shared" si="19"/>
        <v>0.21804511278195488</v>
      </c>
    </row>
    <row r="232" spans="1:16" ht="15" x14ac:dyDescent="0.25">
      <c r="A232" s="18"/>
      <c r="B232" s="18"/>
      <c r="C232" s="18"/>
      <c r="D232" s="31">
        <v>43181.385416666664</v>
      </c>
      <c r="E232" s="31">
        <v>43181.395833333336</v>
      </c>
      <c r="F232" s="22">
        <v>110</v>
      </c>
      <c r="G232" s="22">
        <v>16</v>
      </c>
      <c r="H232" s="22">
        <v>10</v>
      </c>
      <c r="I232" s="22">
        <v>11</v>
      </c>
      <c r="J232" s="22">
        <v>3</v>
      </c>
      <c r="K232" s="22">
        <v>7</v>
      </c>
      <c r="L232" s="22">
        <v>2</v>
      </c>
      <c r="M232" s="13">
        <f t="shared" si="16"/>
        <v>37</v>
      </c>
      <c r="N232" s="13">
        <f t="shared" si="17"/>
        <v>183.6</v>
      </c>
      <c r="O232" s="13">
        <f t="shared" si="18"/>
        <v>159</v>
      </c>
      <c r="P232" s="16">
        <f t="shared" si="19"/>
        <v>0.23270440251572327</v>
      </c>
    </row>
    <row r="233" spans="1:16" ht="15" x14ac:dyDescent="0.25">
      <c r="A233" s="18"/>
      <c r="B233" s="18"/>
      <c r="C233" s="18"/>
      <c r="D233" s="31">
        <v>43181.395833333336</v>
      </c>
      <c r="E233" s="31">
        <v>43181.40625</v>
      </c>
      <c r="F233" s="22">
        <v>106</v>
      </c>
      <c r="G233" s="22">
        <v>3</v>
      </c>
      <c r="H233" s="22">
        <v>13</v>
      </c>
      <c r="I233" s="22">
        <v>9</v>
      </c>
      <c r="J233" s="22">
        <v>4</v>
      </c>
      <c r="K233" s="22">
        <v>5</v>
      </c>
      <c r="L233" s="22">
        <v>2</v>
      </c>
      <c r="M233" s="13">
        <f t="shared" si="16"/>
        <v>25</v>
      </c>
      <c r="N233" s="13">
        <f t="shared" si="17"/>
        <v>163</v>
      </c>
      <c r="O233" s="13">
        <f t="shared" si="18"/>
        <v>142</v>
      </c>
      <c r="P233" s="16">
        <f t="shared" si="19"/>
        <v>0.176056338028169</v>
      </c>
    </row>
    <row r="234" spans="1:16" ht="15" x14ac:dyDescent="0.25">
      <c r="A234" s="18"/>
      <c r="B234" s="18"/>
      <c r="C234" s="18"/>
      <c r="D234" s="32">
        <v>43181.40625</v>
      </c>
      <c r="E234" s="32">
        <v>43181.416666666664</v>
      </c>
      <c r="F234" s="24">
        <v>117</v>
      </c>
      <c r="G234" s="24">
        <v>2</v>
      </c>
      <c r="H234" s="24">
        <v>16</v>
      </c>
      <c r="I234" s="24">
        <v>11</v>
      </c>
      <c r="J234" s="24">
        <v>4</v>
      </c>
      <c r="K234" s="24">
        <v>5</v>
      </c>
      <c r="L234" s="24">
        <v>3</v>
      </c>
      <c r="M234" s="14">
        <f t="shared" si="16"/>
        <v>29</v>
      </c>
      <c r="N234" s="14">
        <f t="shared" si="17"/>
        <v>184.4</v>
      </c>
      <c r="O234" s="14">
        <f t="shared" si="18"/>
        <v>158</v>
      </c>
      <c r="P234" s="17">
        <f t="shared" si="19"/>
        <v>0.18354430379746836</v>
      </c>
    </row>
    <row r="235" spans="1:16" x14ac:dyDescent="0.2">
      <c r="C235" s="7" t="s">
        <v>58</v>
      </c>
      <c r="D235" s="33">
        <v>43181.291666666664</v>
      </c>
      <c r="E235" s="33">
        <v>43181.416666666664</v>
      </c>
      <c r="F235" s="6">
        <v>1408</v>
      </c>
      <c r="G235" s="6">
        <v>65</v>
      </c>
      <c r="H235" s="6">
        <v>108</v>
      </c>
      <c r="I235" s="6">
        <v>110</v>
      </c>
      <c r="J235" s="6">
        <v>41</v>
      </c>
      <c r="K235" s="6">
        <v>111</v>
      </c>
      <c r="L235" s="6">
        <v>12</v>
      </c>
      <c r="M235" s="6">
        <v>283</v>
      </c>
      <c r="N235" s="6">
        <v>2024.5</v>
      </c>
      <c r="O235" s="6">
        <v>1855</v>
      </c>
      <c r="P235" s="8">
        <f>IF(O235=0," ",M235/O235)</f>
        <v>0.15256064690026955</v>
      </c>
    </row>
    <row r="236" spans="1:16" ht="15" x14ac:dyDescent="0.25">
      <c r="D236" s="28"/>
      <c r="E236" s="28"/>
      <c r="M236" s="2"/>
      <c r="N236" s="2"/>
      <c r="O236" s="2"/>
      <c r="P236" s="3"/>
    </row>
    <row r="237" spans="1:16" ht="15" x14ac:dyDescent="0.25">
      <c r="D237" s="28"/>
      <c r="E237" s="28"/>
      <c r="M237" s="2"/>
      <c r="N237" s="2"/>
      <c r="O237" s="2"/>
      <c r="P237" s="3"/>
    </row>
    <row r="238" spans="1:16" ht="15" x14ac:dyDescent="0.25">
      <c r="A238" s="18"/>
      <c r="B238" s="18"/>
      <c r="C238" s="18"/>
      <c r="D238" s="30">
        <v>43181.5</v>
      </c>
      <c r="E238" s="30">
        <v>43181.510416666664</v>
      </c>
      <c r="F238" s="20">
        <v>128</v>
      </c>
      <c r="G238" s="20">
        <v>7</v>
      </c>
      <c r="H238" s="20">
        <v>16</v>
      </c>
      <c r="I238" s="20">
        <v>10</v>
      </c>
      <c r="J238" s="20">
        <v>3</v>
      </c>
      <c r="K238" s="20">
        <v>3</v>
      </c>
      <c r="L238" s="20">
        <v>0</v>
      </c>
      <c r="M238" s="12">
        <f t="shared" si="16"/>
        <v>33</v>
      </c>
      <c r="N238" s="12">
        <f t="shared" si="17"/>
        <v>197.1</v>
      </c>
      <c r="O238" s="12">
        <f t="shared" si="18"/>
        <v>167</v>
      </c>
      <c r="P238" s="15">
        <f t="shared" si="19"/>
        <v>0.19760479041916168</v>
      </c>
    </row>
    <row r="239" spans="1:16" ht="15" x14ac:dyDescent="0.25">
      <c r="A239" s="18"/>
      <c r="B239" s="18"/>
      <c r="C239" s="18"/>
      <c r="D239" s="31">
        <v>43181.510416666664</v>
      </c>
      <c r="E239" s="31">
        <v>43181.520833333336</v>
      </c>
      <c r="F239" s="22">
        <v>125</v>
      </c>
      <c r="G239" s="22">
        <v>8</v>
      </c>
      <c r="H239" s="22">
        <v>8</v>
      </c>
      <c r="I239" s="22">
        <v>8</v>
      </c>
      <c r="J239" s="22">
        <v>6</v>
      </c>
      <c r="K239" s="22">
        <v>6</v>
      </c>
      <c r="L239" s="22">
        <v>6</v>
      </c>
      <c r="M239" s="13">
        <f t="shared" si="16"/>
        <v>24</v>
      </c>
      <c r="N239" s="13">
        <f t="shared" si="17"/>
        <v>181</v>
      </c>
      <c r="O239" s="13">
        <f t="shared" si="18"/>
        <v>167</v>
      </c>
      <c r="P239" s="16">
        <f t="shared" si="19"/>
        <v>0.1437125748502994</v>
      </c>
    </row>
    <row r="240" spans="1:16" ht="15" x14ac:dyDescent="0.25">
      <c r="A240" s="18"/>
      <c r="B240" s="18"/>
      <c r="C240" s="18"/>
      <c r="D240" s="31">
        <v>43181.520833333336</v>
      </c>
      <c r="E240" s="31">
        <v>43181.53125</v>
      </c>
      <c r="F240" s="22">
        <v>96</v>
      </c>
      <c r="G240" s="22">
        <v>9</v>
      </c>
      <c r="H240" s="22">
        <v>20</v>
      </c>
      <c r="I240" s="22">
        <v>9</v>
      </c>
      <c r="J240" s="22">
        <v>5</v>
      </c>
      <c r="K240" s="22">
        <v>7</v>
      </c>
      <c r="L240" s="22">
        <v>3</v>
      </c>
      <c r="M240" s="13">
        <f t="shared" si="16"/>
        <v>38</v>
      </c>
      <c r="N240" s="13">
        <f t="shared" si="17"/>
        <v>179.9</v>
      </c>
      <c r="O240" s="13">
        <f t="shared" si="18"/>
        <v>149</v>
      </c>
      <c r="P240" s="16">
        <f t="shared" si="19"/>
        <v>0.25503355704697989</v>
      </c>
    </row>
    <row r="241" spans="1:16" ht="15" x14ac:dyDescent="0.25">
      <c r="A241" s="18"/>
      <c r="B241" s="18"/>
      <c r="C241" s="18"/>
      <c r="D241" s="31">
        <v>43181.53125</v>
      </c>
      <c r="E241" s="31">
        <v>43181.541666666664</v>
      </c>
      <c r="F241" s="22">
        <v>98</v>
      </c>
      <c r="G241" s="22">
        <v>11</v>
      </c>
      <c r="H241" s="22">
        <v>13</v>
      </c>
      <c r="I241" s="22">
        <v>7</v>
      </c>
      <c r="J241" s="22">
        <v>2</v>
      </c>
      <c r="K241" s="22">
        <v>2</v>
      </c>
      <c r="L241" s="22">
        <v>1</v>
      </c>
      <c r="M241" s="13">
        <f t="shared" si="16"/>
        <v>31</v>
      </c>
      <c r="N241" s="13">
        <f t="shared" si="17"/>
        <v>160.60000000000002</v>
      </c>
      <c r="O241" s="13">
        <f t="shared" si="18"/>
        <v>134</v>
      </c>
      <c r="P241" s="16">
        <f t="shared" si="19"/>
        <v>0.23134328358208955</v>
      </c>
    </row>
    <row r="242" spans="1:16" ht="15" x14ac:dyDescent="0.25">
      <c r="A242" s="18"/>
      <c r="B242" s="18"/>
      <c r="C242" s="18"/>
      <c r="D242" s="31">
        <v>43181.541666666664</v>
      </c>
      <c r="E242" s="31">
        <v>43181.552083333336</v>
      </c>
      <c r="F242" s="22">
        <v>124</v>
      </c>
      <c r="G242" s="22">
        <v>3</v>
      </c>
      <c r="H242" s="22">
        <v>14</v>
      </c>
      <c r="I242" s="22">
        <v>5</v>
      </c>
      <c r="J242" s="22">
        <v>4</v>
      </c>
      <c r="K242" s="22">
        <v>2</v>
      </c>
      <c r="L242" s="22">
        <v>1</v>
      </c>
      <c r="M242" s="13">
        <f t="shared" si="16"/>
        <v>22</v>
      </c>
      <c r="N242" s="13">
        <f t="shared" si="17"/>
        <v>173.7</v>
      </c>
      <c r="O242" s="13">
        <f t="shared" si="18"/>
        <v>153</v>
      </c>
      <c r="P242" s="16">
        <f t="shared" si="19"/>
        <v>0.1437908496732026</v>
      </c>
    </row>
    <row r="243" spans="1:16" ht="15" x14ac:dyDescent="0.25">
      <c r="A243" s="18"/>
      <c r="B243" s="18"/>
      <c r="C243" s="18"/>
      <c r="D243" s="31">
        <v>43181.552083333336</v>
      </c>
      <c r="E243" s="31">
        <v>43181.5625</v>
      </c>
      <c r="F243" s="22">
        <v>91</v>
      </c>
      <c r="G243" s="22">
        <v>9</v>
      </c>
      <c r="H243" s="22">
        <v>15</v>
      </c>
      <c r="I243" s="22">
        <v>8</v>
      </c>
      <c r="J243" s="22">
        <v>5</v>
      </c>
      <c r="K243" s="22">
        <v>2</v>
      </c>
      <c r="L243" s="22">
        <v>4</v>
      </c>
      <c r="M243" s="13">
        <f t="shared" si="16"/>
        <v>32</v>
      </c>
      <c r="N243" s="13">
        <f t="shared" si="17"/>
        <v>161.4</v>
      </c>
      <c r="O243" s="13">
        <f t="shared" si="18"/>
        <v>134</v>
      </c>
      <c r="P243" s="16">
        <f t="shared" si="19"/>
        <v>0.23880597014925373</v>
      </c>
    </row>
    <row r="244" spans="1:16" ht="15" x14ac:dyDescent="0.25">
      <c r="A244" s="18"/>
      <c r="B244" s="18"/>
      <c r="C244" s="18"/>
      <c r="D244" s="31">
        <v>43181.5625</v>
      </c>
      <c r="E244" s="31">
        <v>43181.572916666664</v>
      </c>
      <c r="F244" s="22">
        <v>104</v>
      </c>
      <c r="G244" s="22">
        <v>9</v>
      </c>
      <c r="H244" s="22">
        <v>6</v>
      </c>
      <c r="I244" s="22">
        <v>8</v>
      </c>
      <c r="J244" s="22">
        <v>5</v>
      </c>
      <c r="K244" s="22">
        <v>2</v>
      </c>
      <c r="L244" s="22">
        <v>2</v>
      </c>
      <c r="M244" s="13">
        <f t="shared" si="16"/>
        <v>23</v>
      </c>
      <c r="N244" s="13">
        <f t="shared" si="17"/>
        <v>151.70000000000002</v>
      </c>
      <c r="O244" s="13">
        <f t="shared" si="18"/>
        <v>136</v>
      </c>
      <c r="P244" s="16">
        <f t="shared" si="19"/>
        <v>0.16911764705882354</v>
      </c>
    </row>
    <row r="245" spans="1:16" ht="15" x14ac:dyDescent="0.25">
      <c r="A245" s="18"/>
      <c r="B245" s="18"/>
      <c r="C245" s="18"/>
      <c r="D245" s="32">
        <v>43181.572916666664</v>
      </c>
      <c r="E245" s="32">
        <v>43181.583333333336</v>
      </c>
      <c r="F245" s="24">
        <v>113</v>
      </c>
      <c r="G245" s="24">
        <v>7</v>
      </c>
      <c r="H245" s="24">
        <v>14</v>
      </c>
      <c r="I245" s="24">
        <v>6</v>
      </c>
      <c r="J245" s="24">
        <v>1</v>
      </c>
      <c r="K245" s="24">
        <v>3</v>
      </c>
      <c r="L245" s="24">
        <v>3</v>
      </c>
      <c r="M245" s="14">
        <f t="shared" si="16"/>
        <v>27</v>
      </c>
      <c r="N245" s="14">
        <f t="shared" si="17"/>
        <v>171.7</v>
      </c>
      <c r="O245" s="14">
        <f t="shared" si="18"/>
        <v>147</v>
      </c>
      <c r="P245" s="17">
        <f t="shared" si="19"/>
        <v>0.18367346938775511</v>
      </c>
    </row>
    <row r="246" spans="1:16" x14ac:dyDescent="0.2">
      <c r="C246" s="7" t="s">
        <v>58</v>
      </c>
      <c r="D246" s="33">
        <v>43181.5</v>
      </c>
      <c r="E246" s="33">
        <v>43181.583333333336</v>
      </c>
      <c r="F246" s="6">
        <v>879</v>
      </c>
      <c r="G246" s="6">
        <v>63</v>
      </c>
      <c r="H246" s="6">
        <v>106</v>
      </c>
      <c r="I246" s="6">
        <v>61</v>
      </c>
      <c r="J246" s="6">
        <v>31</v>
      </c>
      <c r="K246" s="6">
        <v>27</v>
      </c>
      <c r="L246" s="6">
        <v>20</v>
      </c>
      <c r="M246" s="6">
        <v>230</v>
      </c>
      <c r="N246" s="6">
        <v>1377.1000000000001</v>
      </c>
      <c r="O246" s="6">
        <v>1187</v>
      </c>
      <c r="P246" s="8">
        <f>IF(O246=0," ",M246/O246)</f>
        <v>0.19376579612468409</v>
      </c>
    </row>
    <row r="247" spans="1:16" ht="15" x14ac:dyDescent="0.25">
      <c r="D247" s="28"/>
      <c r="E247" s="28"/>
      <c r="M247" s="2"/>
      <c r="N247" s="2"/>
      <c r="O247" s="2"/>
      <c r="P247" s="3"/>
    </row>
    <row r="248" spans="1:16" ht="15" x14ac:dyDescent="0.25">
      <c r="D248" s="28"/>
      <c r="E248" s="28"/>
      <c r="M248" s="2"/>
      <c r="N248" s="2"/>
      <c r="O248" s="2"/>
      <c r="P248" s="3"/>
    </row>
    <row r="249" spans="1:16" ht="15" x14ac:dyDescent="0.25">
      <c r="A249" s="18"/>
      <c r="B249" s="18"/>
      <c r="C249" s="18"/>
      <c r="D249" s="30">
        <v>43181.666666666664</v>
      </c>
      <c r="E249" s="30">
        <v>43181.677083333336</v>
      </c>
      <c r="F249" s="20">
        <v>80</v>
      </c>
      <c r="G249" s="20">
        <v>4</v>
      </c>
      <c r="H249" s="20">
        <v>5</v>
      </c>
      <c r="I249" s="20">
        <v>4</v>
      </c>
      <c r="J249" s="20">
        <v>10</v>
      </c>
      <c r="K249" s="20">
        <v>3</v>
      </c>
      <c r="L249" s="20">
        <v>5</v>
      </c>
      <c r="M249" s="12">
        <f t="shared" si="16"/>
        <v>13</v>
      </c>
      <c r="N249" s="12">
        <f t="shared" si="17"/>
        <v>115.1</v>
      </c>
      <c r="O249" s="12">
        <f t="shared" si="18"/>
        <v>111</v>
      </c>
      <c r="P249" s="15">
        <f t="shared" si="19"/>
        <v>0.11711711711711711</v>
      </c>
    </row>
    <row r="250" spans="1:16" ht="15" x14ac:dyDescent="0.25">
      <c r="A250" s="18"/>
      <c r="B250" s="18"/>
      <c r="C250" s="18"/>
      <c r="D250" s="31">
        <v>43181.677083333336</v>
      </c>
      <c r="E250" s="31">
        <v>43181.6875</v>
      </c>
      <c r="F250" s="22">
        <v>79</v>
      </c>
      <c r="G250" s="22">
        <v>6</v>
      </c>
      <c r="H250" s="22">
        <v>5</v>
      </c>
      <c r="I250" s="22">
        <v>10</v>
      </c>
      <c r="J250" s="22">
        <v>21</v>
      </c>
      <c r="K250" s="22">
        <v>8</v>
      </c>
      <c r="L250" s="22">
        <v>5</v>
      </c>
      <c r="M250" s="13">
        <f t="shared" si="16"/>
        <v>21</v>
      </c>
      <c r="N250" s="13">
        <f t="shared" si="17"/>
        <v>134.5</v>
      </c>
      <c r="O250" s="13">
        <f t="shared" si="18"/>
        <v>134</v>
      </c>
      <c r="P250" s="16">
        <f t="shared" si="19"/>
        <v>0.15671641791044777</v>
      </c>
    </row>
    <row r="251" spans="1:16" ht="15" x14ac:dyDescent="0.25">
      <c r="A251" s="18"/>
      <c r="B251" s="18"/>
      <c r="C251" s="18"/>
      <c r="D251" s="31">
        <v>43181.6875</v>
      </c>
      <c r="E251" s="31">
        <v>43181.697916666664</v>
      </c>
      <c r="F251" s="22">
        <v>72</v>
      </c>
      <c r="G251" s="22">
        <v>3</v>
      </c>
      <c r="H251" s="22">
        <v>5</v>
      </c>
      <c r="I251" s="22">
        <v>7</v>
      </c>
      <c r="J251" s="22">
        <v>25</v>
      </c>
      <c r="K251" s="22">
        <v>8</v>
      </c>
      <c r="L251" s="22">
        <v>3</v>
      </c>
      <c r="M251" s="13">
        <f t="shared" si="16"/>
        <v>15</v>
      </c>
      <c r="N251" s="13">
        <f t="shared" si="17"/>
        <v>116.6</v>
      </c>
      <c r="O251" s="13">
        <f t="shared" si="18"/>
        <v>123</v>
      </c>
      <c r="P251" s="16">
        <f t="shared" si="19"/>
        <v>0.12195121951219512</v>
      </c>
    </row>
    <row r="252" spans="1:16" ht="15" x14ac:dyDescent="0.25">
      <c r="A252" s="18"/>
      <c r="B252" s="18"/>
      <c r="C252" s="18"/>
      <c r="D252" s="31">
        <v>43181.697916666664</v>
      </c>
      <c r="E252" s="31">
        <v>43181.708333333336</v>
      </c>
      <c r="F252" s="22">
        <v>97</v>
      </c>
      <c r="G252" s="22">
        <v>3</v>
      </c>
      <c r="H252" s="22">
        <v>1</v>
      </c>
      <c r="I252" s="22">
        <v>9</v>
      </c>
      <c r="J252" s="22">
        <v>29</v>
      </c>
      <c r="K252" s="22">
        <v>11</v>
      </c>
      <c r="L252" s="22">
        <v>2</v>
      </c>
      <c r="M252" s="13">
        <f t="shared" si="16"/>
        <v>13</v>
      </c>
      <c r="N252" s="13">
        <f t="shared" si="17"/>
        <v>137.6</v>
      </c>
      <c r="O252" s="13">
        <f t="shared" si="18"/>
        <v>152</v>
      </c>
      <c r="P252" s="16">
        <f t="shared" si="19"/>
        <v>8.5526315789473686E-2</v>
      </c>
    </row>
    <row r="253" spans="1:16" ht="15" x14ac:dyDescent="0.25">
      <c r="A253" s="18"/>
      <c r="B253" s="18"/>
      <c r="C253" s="18"/>
      <c r="D253" s="31">
        <v>43181.708333333336</v>
      </c>
      <c r="E253" s="31">
        <v>43181.71875</v>
      </c>
      <c r="F253" s="22">
        <v>74</v>
      </c>
      <c r="G253" s="22">
        <v>3</v>
      </c>
      <c r="H253" s="22">
        <v>9</v>
      </c>
      <c r="I253" s="22">
        <v>10</v>
      </c>
      <c r="J253" s="22">
        <v>31</v>
      </c>
      <c r="K253" s="22">
        <v>6</v>
      </c>
      <c r="L253" s="22">
        <v>4</v>
      </c>
      <c r="M253" s="13">
        <f t="shared" si="16"/>
        <v>22</v>
      </c>
      <c r="N253" s="13">
        <f t="shared" si="17"/>
        <v>136.79999999999998</v>
      </c>
      <c r="O253" s="13">
        <f t="shared" si="18"/>
        <v>137</v>
      </c>
      <c r="P253" s="16">
        <f t="shared" si="19"/>
        <v>0.16058394160583941</v>
      </c>
    </row>
    <row r="254" spans="1:16" ht="15" x14ac:dyDescent="0.25">
      <c r="A254" s="18"/>
      <c r="B254" s="18"/>
      <c r="C254" s="18"/>
      <c r="D254" s="31">
        <v>43181.71875</v>
      </c>
      <c r="E254" s="31">
        <v>43181.729166666664</v>
      </c>
      <c r="F254" s="22">
        <v>105</v>
      </c>
      <c r="G254" s="22">
        <v>1</v>
      </c>
      <c r="H254" s="22">
        <v>3</v>
      </c>
      <c r="I254" s="22">
        <v>7</v>
      </c>
      <c r="J254" s="22">
        <v>31</v>
      </c>
      <c r="K254" s="22">
        <v>11</v>
      </c>
      <c r="L254" s="22">
        <v>1</v>
      </c>
      <c r="M254" s="13">
        <f t="shared" si="16"/>
        <v>11</v>
      </c>
      <c r="N254" s="13">
        <f t="shared" si="17"/>
        <v>143</v>
      </c>
      <c r="O254" s="13">
        <f t="shared" si="18"/>
        <v>159</v>
      </c>
      <c r="P254" s="16">
        <f t="shared" si="19"/>
        <v>6.9182389937106917E-2</v>
      </c>
    </row>
    <row r="255" spans="1:16" ht="15" x14ac:dyDescent="0.25">
      <c r="A255" s="18"/>
      <c r="B255" s="18"/>
      <c r="C255" s="18"/>
      <c r="D255" s="31">
        <v>43181.729166666664</v>
      </c>
      <c r="E255" s="31">
        <v>43181.739583333336</v>
      </c>
      <c r="F255" s="22">
        <v>76</v>
      </c>
      <c r="G255" s="22">
        <v>4</v>
      </c>
      <c r="H255" s="22">
        <v>2</v>
      </c>
      <c r="I255" s="22">
        <v>10</v>
      </c>
      <c r="J255" s="22">
        <v>50</v>
      </c>
      <c r="K255" s="22">
        <v>15</v>
      </c>
      <c r="L255" s="22">
        <v>4</v>
      </c>
      <c r="M255" s="13">
        <f t="shared" si="16"/>
        <v>16</v>
      </c>
      <c r="N255" s="13">
        <f t="shared" si="17"/>
        <v>133.6</v>
      </c>
      <c r="O255" s="13">
        <f t="shared" si="18"/>
        <v>161</v>
      </c>
      <c r="P255" s="16">
        <f t="shared" si="19"/>
        <v>9.9378881987577633E-2</v>
      </c>
    </row>
    <row r="256" spans="1:16" ht="15" x14ac:dyDescent="0.25">
      <c r="A256" s="18"/>
      <c r="B256" s="18"/>
      <c r="C256" s="18"/>
      <c r="D256" s="31">
        <v>43181.739583333336</v>
      </c>
      <c r="E256" s="31">
        <v>43181.75</v>
      </c>
      <c r="F256" s="22">
        <v>103</v>
      </c>
      <c r="G256" s="22">
        <v>2</v>
      </c>
      <c r="H256" s="22">
        <v>2</v>
      </c>
      <c r="I256" s="22">
        <v>11</v>
      </c>
      <c r="J256" s="22">
        <v>39</v>
      </c>
      <c r="K256" s="22">
        <v>21</v>
      </c>
      <c r="L256" s="22">
        <v>7</v>
      </c>
      <c r="M256" s="13">
        <f t="shared" si="16"/>
        <v>15</v>
      </c>
      <c r="N256" s="13">
        <f t="shared" si="17"/>
        <v>159.39999999999998</v>
      </c>
      <c r="O256" s="13">
        <f t="shared" si="18"/>
        <v>185</v>
      </c>
      <c r="P256" s="16">
        <f t="shared" si="19"/>
        <v>8.1081081081081086E-2</v>
      </c>
    </row>
    <row r="257" spans="1:16" ht="15" x14ac:dyDescent="0.25">
      <c r="A257" s="18"/>
      <c r="B257" s="18"/>
      <c r="C257" s="18"/>
      <c r="D257" s="31">
        <v>43181.75</v>
      </c>
      <c r="E257" s="31">
        <v>43181.760416666664</v>
      </c>
      <c r="F257" s="22">
        <v>98</v>
      </c>
      <c r="G257" s="22">
        <v>2</v>
      </c>
      <c r="H257" s="22">
        <v>3</v>
      </c>
      <c r="I257" s="22">
        <v>13</v>
      </c>
      <c r="J257" s="22">
        <v>34</v>
      </c>
      <c r="K257" s="22">
        <v>20</v>
      </c>
      <c r="L257" s="22">
        <v>5</v>
      </c>
      <c r="M257" s="13">
        <f t="shared" si="16"/>
        <v>18</v>
      </c>
      <c r="N257" s="13">
        <f t="shared" si="17"/>
        <v>156.5</v>
      </c>
      <c r="O257" s="13">
        <f t="shared" si="18"/>
        <v>175</v>
      </c>
      <c r="P257" s="16">
        <f t="shared" si="19"/>
        <v>0.10285714285714286</v>
      </c>
    </row>
    <row r="258" spans="1:16" ht="15" x14ac:dyDescent="0.25">
      <c r="A258" s="18"/>
      <c r="B258" s="18"/>
      <c r="C258" s="18"/>
      <c r="D258" s="31">
        <v>43181.760416666664</v>
      </c>
      <c r="E258" s="31">
        <v>43181.770833333336</v>
      </c>
      <c r="F258" s="22">
        <v>128</v>
      </c>
      <c r="G258" s="22">
        <v>2</v>
      </c>
      <c r="H258" s="22">
        <v>3</v>
      </c>
      <c r="I258" s="22">
        <v>7</v>
      </c>
      <c r="J258" s="22">
        <v>31</v>
      </c>
      <c r="K258" s="22">
        <v>23</v>
      </c>
      <c r="L258" s="22">
        <v>6</v>
      </c>
      <c r="M258" s="13">
        <f t="shared" si="16"/>
        <v>12</v>
      </c>
      <c r="N258" s="13">
        <f t="shared" si="17"/>
        <v>174.9</v>
      </c>
      <c r="O258" s="13">
        <f t="shared" si="18"/>
        <v>200</v>
      </c>
      <c r="P258" s="16">
        <f t="shared" si="19"/>
        <v>0.06</v>
      </c>
    </row>
    <row r="259" spans="1:16" ht="15" x14ac:dyDescent="0.25">
      <c r="A259" s="18"/>
      <c r="B259" s="18"/>
      <c r="C259" s="18"/>
      <c r="D259" s="31">
        <v>43181.770833333336</v>
      </c>
      <c r="E259" s="31">
        <v>43181.78125</v>
      </c>
      <c r="F259" s="22">
        <v>148</v>
      </c>
      <c r="G259" s="22">
        <v>1</v>
      </c>
      <c r="H259" s="22">
        <v>3</v>
      </c>
      <c r="I259" s="22">
        <v>6</v>
      </c>
      <c r="J259" s="22">
        <v>18</v>
      </c>
      <c r="K259" s="22">
        <v>18</v>
      </c>
      <c r="L259" s="22">
        <v>3</v>
      </c>
      <c r="M259" s="13">
        <f t="shared" si="16"/>
        <v>10</v>
      </c>
      <c r="N259" s="13">
        <f t="shared" si="17"/>
        <v>182.2</v>
      </c>
      <c r="O259" s="13">
        <f t="shared" si="18"/>
        <v>197</v>
      </c>
      <c r="P259" s="16">
        <f t="shared" si="19"/>
        <v>5.0761421319796954E-2</v>
      </c>
    </row>
    <row r="260" spans="1:16" ht="15" x14ac:dyDescent="0.25">
      <c r="A260" s="18"/>
      <c r="B260" s="18"/>
      <c r="C260" s="18"/>
      <c r="D260" s="32">
        <v>43181.78125</v>
      </c>
      <c r="E260" s="32">
        <v>43181.791666666664</v>
      </c>
      <c r="F260" s="24">
        <v>103</v>
      </c>
      <c r="G260" s="24">
        <v>1</v>
      </c>
      <c r="H260" s="24">
        <v>5</v>
      </c>
      <c r="I260" s="24">
        <v>12</v>
      </c>
      <c r="J260" s="24">
        <v>31</v>
      </c>
      <c r="K260" s="24">
        <v>23</v>
      </c>
      <c r="L260" s="24">
        <v>5</v>
      </c>
      <c r="M260" s="14">
        <f t="shared" si="16"/>
        <v>18</v>
      </c>
      <c r="N260" s="14">
        <f t="shared" si="17"/>
        <v>162</v>
      </c>
      <c r="O260" s="14">
        <f t="shared" si="18"/>
        <v>180</v>
      </c>
      <c r="P260" s="17">
        <f t="shared" si="19"/>
        <v>0.1</v>
      </c>
    </row>
    <row r="261" spans="1:16" x14ac:dyDescent="0.2">
      <c r="C261" s="7" t="s">
        <v>58</v>
      </c>
      <c r="D261" s="33">
        <v>43181.666666666664</v>
      </c>
      <c r="E261" s="33">
        <v>43181.791666666664</v>
      </c>
      <c r="F261" s="6">
        <v>1163</v>
      </c>
      <c r="G261" s="6">
        <v>32</v>
      </c>
      <c r="H261" s="6">
        <v>46</v>
      </c>
      <c r="I261" s="6">
        <v>106</v>
      </c>
      <c r="J261" s="6">
        <v>350</v>
      </c>
      <c r="K261" s="6">
        <v>167</v>
      </c>
      <c r="L261" s="6">
        <v>50</v>
      </c>
      <c r="M261" s="6">
        <v>184</v>
      </c>
      <c r="N261" s="6">
        <v>1752.2</v>
      </c>
      <c r="O261" s="6">
        <v>1914</v>
      </c>
      <c r="P261" s="8">
        <f>IF(O261=0," ",M261/O261)</f>
        <v>9.6133751306165097E-2</v>
      </c>
    </row>
    <row r="262" spans="1:16" ht="15" x14ac:dyDescent="0.25">
      <c r="D262" s="28"/>
      <c r="E262" s="28"/>
      <c r="M262" s="2"/>
      <c r="N262" s="2"/>
      <c r="O262" s="2"/>
      <c r="P262" s="3"/>
    </row>
    <row r="263" spans="1:16" ht="15" x14ac:dyDescent="0.25">
      <c r="D263" s="28"/>
      <c r="E263" s="28"/>
      <c r="M263" s="2"/>
      <c r="N263" s="2"/>
      <c r="O263" s="2"/>
      <c r="P263" s="3"/>
    </row>
    <row r="264" spans="1:16" ht="15" x14ac:dyDescent="0.25">
      <c r="D264" s="34" t="s">
        <v>45</v>
      </c>
      <c r="E264" s="28"/>
      <c r="M264" s="2"/>
      <c r="N264" s="2"/>
      <c r="O264" s="2"/>
      <c r="P264" s="3"/>
    </row>
    <row r="265" spans="1:16" ht="15" x14ac:dyDescent="0.25">
      <c r="D265" s="35" t="s">
        <v>46</v>
      </c>
      <c r="E265" s="36" t="s">
        <v>59</v>
      </c>
      <c r="F265" s="11" t="str">
        <f>VLOOKUP(MID(E265,5,1)+0,$D$15:$G$22,2)</f>
        <v>New Cross Rd</v>
      </c>
      <c r="G265" s="11" t="str">
        <f>VLOOKUP(MID(E265,5,1)+0,$D$15:$G$22,4)</f>
        <v>WEST</v>
      </c>
      <c r="M265" s="2"/>
      <c r="N265" s="2"/>
      <c r="O265" s="2"/>
      <c r="P265" s="3"/>
    </row>
    <row r="266" spans="1:16" ht="15" x14ac:dyDescent="0.25">
      <c r="D266" s="35" t="s">
        <v>48</v>
      </c>
      <c r="E266" s="36" t="s">
        <v>49</v>
      </c>
      <c r="F266" s="11" t="str">
        <f>VLOOKUP(MID(E266,5,1)+0,$D$15:$G$22,2)</f>
        <v>Florence Rd</v>
      </c>
      <c r="G266" s="11" t="str">
        <f>VLOOKUP(MID(E266,5,1)+0,$D$15:$G$22,4)</f>
        <v>SOUTH</v>
      </c>
      <c r="M266" s="2"/>
      <c r="N266" s="2"/>
      <c r="O266" s="2"/>
      <c r="P266" s="3"/>
    </row>
    <row r="267" spans="1:16" ht="15" x14ac:dyDescent="0.25">
      <c r="D267" s="28"/>
      <c r="E267" s="28"/>
      <c r="M267" s="2"/>
      <c r="N267" s="2"/>
      <c r="O267" s="2"/>
      <c r="P267" s="3"/>
    </row>
    <row r="268" spans="1:16" x14ac:dyDescent="0.2">
      <c r="D268" s="29" t="s">
        <v>50</v>
      </c>
      <c r="E268" s="29" t="s">
        <v>51</v>
      </c>
      <c r="F268" s="7" t="s">
        <v>3</v>
      </c>
      <c r="G268" s="7" t="s">
        <v>52</v>
      </c>
      <c r="H268" s="7" t="s">
        <v>53</v>
      </c>
      <c r="I268" s="7" t="s">
        <v>54</v>
      </c>
      <c r="J268" s="7" t="s">
        <v>15</v>
      </c>
      <c r="K268" s="7" t="s">
        <v>19</v>
      </c>
      <c r="L268" s="7" t="s">
        <v>21</v>
      </c>
      <c r="M268" s="7" t="s">
        <v>55</v>
      </c>
      <c r="N268" s="7" t="s">
        <v>56</v>
      </c>
      <c r="O268" s="7" t="s">
        <v>57</v>
      </c>
      <c r="P268" s="25" t="s">
        <v>38</v>
      </c>
    </row>
    <row r="269" spans="1:16" ht="15" x14ac:dyDescent="0.25">
      <c r="A269" s="18"/>
      <c r="B269" s="18"/>
      <c r="C269" s="18"/>
      <c r="D269" s="30">
        <v>43181.291666666664</v>
      </c>
      <c r="E269" s="30">
        <v>43181.302083333336</v>
      </c>
      <c r="F269" s="20">
        <v>1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12">
        <f t="shared" ref="M269:M306" si="20">(G269*1)+(H269*1)+(I269*1)</f>
        <v>0</v>
      </c>
      <c r="N269" s="12">
        <f t="shared" ref="N269:N306" si="21">(F269*1)+(G269*1.5)+(H269*2.3)+(I269*2)+(J269*0.4)+(K269*0.2)+(L269*1)</f>
        <v>1</v>
      </c>
      <c r="O269" s="12">
        <f t="shared" ref="O269:O306" si="22">F269+G269+H269+I269+J269+K269+L269</f>
        <v>1</v>
      </c>
      <c r="P269" s="15">
        <f t="shared" ref="P269:P306" si="23">IF(O269=0," ",M269/O269)</f>
        <v>0</v>
      </c>
    </row>
    <row r="270" spans="1:16" ht="15" x14ac:dyDescent="0.25">
      <c r="A270" s="18"/>
      <c r="B270" s="18"/>
      <c r="C270" s="18"/>
      <c r="D270" s="31">
        <v>43181.302083333336</v>
      </c>
      <c r="E270" s="31">
        <v>43181.3125</v>
      </c>
      <c r="F270" s="22">
        <v>5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13">
        <f t="shared" si="20"/>
        <v>0</v>
      </c>
      <c r="N270" s="13">
        <f t="shared" si="21"/>
        <v>5</v>
      </c>
      <c r="O270" s="13">
        <f t="shared" si="22"/>
        <v>5</v>
      </c>
      <c r="P270" s="16">
        <f t="shared" si="23"/>
        <v>0</v>
      </c>
    </row>
    <row r="271" spans="1:16" ht="15" x14ac:dyDescent="0.25">
      <c r="A271" s="18"/>
      <c r="B271" s="18"/>
      <c r="C271" s="18"/>
      <c r="D271" s="31">
        <v>43181.3125</v>
      </c>
      <c r="E271" s="31">
        <v>43181.322916666664</v>
      </c>
      <c r="F271" s="22">
        <v>5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13">
        <f t="shared" si="20"/>
        <v>0</v>
      </c>
      <c r="N271" s="13">
        <f t="shared" si="21"/>
        <v>5</v>
      </c>
      <c r="O271" s="13">
        <f t="shared" si="22"/>
        <v>5</v>
      </c>
      <c r="P271" s="16">
        <f t="shared" si="23"/>
        <v>0</v>
      </c>
    </row>
    <row r="272" spans="1:16" ht="15" x14ac:dyDescent="0.25">
      <c r="A272" s="18"/>
      <c r="B272" s="18"/>
      <c r="C272" s="18"/>
      <c r="D272" s="31">
        <v>43181.322916666664</v>
      </c>
      <c r="E272" s="31">
        <v>43181.333333333336</v>
      </c>
      <c r="F272" s="22">
        <v>7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13">
        <f t="shared" si="20"/>
        <v>0</v>
      </c>
      <c r="N272" s="13">
        <f t="shared" si="21"/>
        <v>7</v>
      </c>
      <c r="O272" s="13">
        <f t="shared" si="22"/>
        <v>7</v>
      </c>
      <c r="P272" s="16">
        <f t="shared" si="23"/>
        <v>0</v>
      </c>
    </row>
    <row r="273" spans="1:16" ht="15" x14ac:dyDescent="0.25">
      <c r="A273" s="18"/>
      <c r="B273" s="18"/>
      <c r="C273" s="18"/>
      <c r="D273" s="31">
        <v>43181.333333333336</v>
      </c>
      <c r="E273" s="31">
        <v>43181.34375</v>
      </c>
      <c r="F273" s="22">
        <v>2</v>
      </c>
      <c r="G273" s="22">
        <v>0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  <c r="M273" s="13">
        <f t="shared" si="20"/>
        <v>0</v>
      </c>
      <c r="N273" s="13">
        <f t="shared" si="21"/>
        <v>2</v>
      </c>
      <c r="O273" s="13">
        <f t="shared" si="22"/>
        <v>2</v>
      </c>
      <c r="P273" s="16">
        <f t="shared" si="23"/>
        <v>0</v>
      </c>
    </row>
    <row r="274" spans="1:16" ht="15" x14ac:dyDescent="0.25">
      <c r="A274" s="18"/>
      <c r="B274" s="18"/>
      <c r="C274" s="18"/>
      <c r="D274" s="31">
        <v>43181.34375</v>
      </c>
      <c r="E274" s="31">
        <v>43181.354166666664</v>
      </c>
      <c r="F274" s="22">
        <v>4</v>
      </c>
      <c r="G274" s="22">
        <v>0</v>
      </c>
      <c r="H274" s="22">
        <v>0</v>
      </c>
      <c r="I274" s="22">
        <v>0</v>
      </c>
      <c r="J274" s="22">
        <v>0</v>
      </c>
      <c r="K274" s="22">
        <v>2</v>
      </c>
      <c r="L274" s="22">
        <v>0</v>
      </c>
      <c r="M274" s="13">
        <f t="shared" si="20"/>
        <v>0</v>
      </c>
      <c r="N274" s="13">
        <f t="shared" si="21"/>
        <v>4.4000000000000004</v>
      </c>
      <c r="O274" s="13">
        <f t="shared" si="22"/>
        <v>6</v>
      </c>
      <c r="P274" s="16">
        <f t="shared" si="23"/>
        <v>0</v>
      </c>
    </row>
    <row r="275" spans="1:16" ht="15" x14ac:dyDescent="0.25">
      <c r="A275" s="18"/>
      <c r="B275" s="18"/>
      <c r="C275" s="18"/>
      <c r="D275" s="31">
        <v>43181.354166666664</v>
      </c>
      <c r="E275" s="31">
        <v>43181.364583333336</v>
      </c>
      <c r="F275" s="22">
        <v>3</v>
      </c>
      <c r="G275" s="22">
        <v>1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13">
        <f t="shared" si="20"/>
        <v>1</v>
      </c>
      <c r="N275" s="13">
        <f t="shared" si="21"/>
        <v>4.5</v>
      </c>
      <c r="O275" s="13">
        <f t="shared" si="22"/>
        <v>4</v>
      </c>
      <c r="P275" s="16">
        <f t="shared" si="23"/>
        <v>0.25</v>
      </c>
    </row>
    <row r="276" spans="1:16" ht="15" x14ac:dyDescent="0.25">
      <c r="A276" s="18"/>
      <c r="B276" s="18"/>
      <c r="C276" s="18"/>
      <c r="D276" s="31">
        <v>43181.364583333336</v>
      </c>
      <c r="E276" s="31">
        <v>43181.375</v>
      </c>
      <c r="F276" s="22">
        <v>9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13">
        <f t="shared" si="20"/>
        <v>0</v>
      </c>
      <c r="N276" s="13">
        <f t="shared" si="21"/>
        <v>9</v>
      </c>
      <c r="O276" s="13">
        <f t="shared" si="22"/>
        <v>9</v>
      </c>
      <c r="P276" s="16">
        <f t="shared" si="23"/>
        <v>0</v>
      </c>
    </row>
    <row r="277" spans="1:16" ht="15" x14ac:dyDescent="0.25">
      <c r="A277" s="18"/>
      <c r="B277" s="18"/>
      <c r="C277" s="18"/>
      <c r="D277" s="31">
        <v>43181.375</v>
      </c>
      <c r="E277" s="31">
        <v>43181.385416666664</v>
      </c>
      <c r="F277" s="22">
        <v>8</v>
      </c>
      <c r="G277" s="22">
        <v>0</v>
      </c>
      <c r="H277" s="22">
        <v>0</v>
      </c>
      <c r="I277" s="22">
        <v>1</v>
      </c>
      <c r="J277" s="22">
        <v>2</v>
      </c>
      <c r="K277" s="22">
        <v>0</v>
      </c>
      <c r="L277" s="22">
        <v>0</v>
      </c>
      <c r="M277" s="13">
        <f t="shared" si="20"/>
        <v>1</v>
      </c>
      <c r="N277" s="13">
        <f t="shared" si="21"/>
        <v>10.8</v>
      </c>
      <c r="O277" s="13">
        <f t="shared" si="22"/>
        <v>11</v>
      </c>
      <c r="P277" s="16">
        <f t="shared" si="23"/>
        <v>9.0909090909090912E-2</v>
      </c>
    </row>
    <row r="278" spans="1:16" ht="15" x14ac:dyDescent="0.25">
      <c r="A278" s="18"/>
      <c r="B278" s="18"/>
      <c r="C278" s="18"/>
      <c r="D278" s="31">
        <v>43181.385416666664</v>
      </c>
      <c r="E278" s="31">
        <v>43181.395833333336</v>
      </c>
      <c r="F278" s="22">
        <v>5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13">
        <f t="shared" si="20"/>
        <v>0</v>
      </c>
      <c r="N278" s="13">
        <f t="shared" si="21"/>
        <v>5</v>
      </c>
      <c r="O278" s="13">
        <f t="shared" si="22"/>
        <v>5</v>
      </c>
      <c r="P278" s="16">
        <f t="shared" si="23"/>
        <v>0</v>
      </c>
    </row>
    <row r="279" spans="1:16" ht="15" x14ac:dyDescent="0.25">
      <c r="A279" s="18"/>
      <c r="B279" s="18"/>
      <c r="C279" s="18"/>
      <c r="D279" s="31">
        <v>43181.395833333336</v>
      </c>
      <c r="E279" s="31">
        <v>43181.40625</v>
      </c>
      <c r="F279" s="22">
        <v>15</v>
      </c>
      <c r="G279" s="22">
        <v>0</v>
      </c>
      <c r="H279" s="22">
        <v>1</v>
      </c>
      <c r="I279" s="22">
        <v>0</v>
      </c>
      <c r="J279" s="22">
        <v>0</v>
      </c>
      <c r="K279" s="22">
        <v>0</v>
      </c>
      <c r="L279" s="22">
        <v>0</v>
      </c>
      <c r="M279" s="13">
        <f t="shared" si="20"/>
        <v>1</v>
      </c>
      <c r="N279" s="13">
        <f t="shared" si="21"/>
        <v>17.3</v>
      </c>
      <c r="O279" s="13">
        <f t="shared" si="22"/>
        <v>16</v>
      </c>
      <c r="P279" s="16">
        <f t="shared" si="23"/>
        <v>6.25E-2</v>
      </c>
    </row>
    <row r="280" spans="1:16" ht="15" x14ac:dyDescent="0.25">
      <c r="A280" s="18"/>
      <c r="B280" s="18"/>
      <c r="C280" s="18"/>
      <c r="D280" s="32">
        <v>43181.40625</v>
      </c>
      <c r="E280" s="32">
        <v>43181.416666666664</v>
      </c>
      <c r="F280" s="24">
        <v>6</v>
      </c>
      <c r="G280" s="24">
        <v>0</v>
      </c>
      <c r="H280" s="24">
        <v>0</v>
      </c>
      <c r="I280" s="24">
        <v>0</v>
      </c>
      <c r="J280" s="24">
        <v>1</v>
      </c>
      <c r="K280" s="24">
        <v>1</v>
      </c>
      <c r="L280" s="24">
        <v>0</v>
      </c>
      <c r="M280" s="14">
        <f t="shared" si="20"/>
        <v>0</v>
      </c>
      <c r="N280" s="14">
        <f t="shared" si="21"/>
        <v>6.6000000000000005</v>
      </c>
      <c r="O280" s="14">
        <f t="shared" si="22"/>
        <v>8</v>
      </c>
      <c r="P280" s="17">
        <f t="shared" si="23"/>
        <v>0</v>
      </c>
    </row>
    <row r="281" spans="1:16" x14ac:dyDescent="0.2">
      <c r="C281" s="7" t="s">
        <v>58</v>
      </c>
      <c r="D281" s="33">
        <v>43181.291666666664</v>
      </c>
      <c r="E281" s="33">
        <v>43181.416666666664</v>
      </c>
      <c r="F281" s="6">
        <v>70</v>
      </c>
      <c r="G281" s="6">
        <v>1</v>
      </c>
      <c r="H281" s="6">
        <v>1</v>
      </c>
      <c r="I281" s="6">
        <v>1</v>
      </c>
      <c r="J281" s="6">
        <v>3</v>
      </c>
      <c r="K281" s="6">
        <v>3</v>
      </c>
      <c r="L281" s="6">
        <v>0</v>
      </c>
      <c r="M281" s="6">
        <v>3</v>
      </c>
      <c r="N281" s="6">
        <v>77.599999999999994</v>
      </c>
      <c r="O281" s="6">
        <v>79</v>
      </c>
      <c r="P281" s="8">
        <f>IF(O281=0," ",M281/O281)</f>
        <v>3.7974683544303799E-2</v>
      </c>
    </row>
    <row r="282" spans="1:16" ht="15" x14ac:dyDescent="0.25">
      <c r="D282" s="28"/>
      <c r="E282" s="28"/>
      <c r="M282" s="2"/>
      <c r="N282" s="2"/>
      <c r="O282" s="2"/>
      <c r="P282" s="3"/>
    </row>
    <row r="283" spans="1:16" ht="15" x14ac:dyDescent="0.25">
      <c r="D283" s="28"/>
      <c r="E283" s="28"/>
      <c r="M283" s="2"/>
      <c r="N283" s="2"/>
      <c r="O283" s="2"/>
      <c r="P283" s="3"/>
    </row>
    <row r="284" spans="1:16" ht="15" x14ac:dyDescent="0.25">
      <c r="A284" s="18"/>
      <c r="B284" s="18"/>
      <c r="C284" s="18"/>
      <c r="D284" s="30">
        <v>43181.5</v>
      </c>
      <c r="E284" s="30">
        <v>43181.510416666664</v>
      </c>
      <c r="F284" s="20">
        <v>1</v>
      </c>
      <c r="G284" s="20">
        <v>0</v>
      </c>
      <c r="H284" s="20">
        <v>0</v>
      </c>
      <c r="I284" s="20">
        <v>0</v>
      </c>
      <c r="J284" s="20">
        <v>0</v>
      </c>
      <c r="K284" s="20">
        <v>0</v>
      </c>
      <c r="L284" s="20">
        <v>0</v>
      </c>
      <c r="M284" s="12">
        <f t="shared" si="20"/>
        <v>0</v>
      </c>
      <c r="N284" s="12">
        <f t="shared" si="21"/>
        <v>1</v>
      </c>
      <c r="O284" s="12">
        <f t="shared" si="22"/>
        <v>1</v>
      </c>
      <c r="P284" s="15">
        <f t="shared" si="23"/>
        <v>0</v>
      </c>
    </row>
    <row r="285" spans="1:16" ht="15" x14ac:dyDescent="0.25">
      <c r="A285" s="18"/>
      <c r="B285" s="18"/>
      <c r="C285" s="18"/>
      <c r="D285" s="31">
        <v>43181.510416666664</v>
      </c>
      <c r="E285" s="31">
        <v>43181.520833333336</v>
      </c>
      <c r="F285" s="22">
        <v>1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13">
        <f t="shared" si="20"/>
        <v>0</v>
      </c>
      <c r="N285" s="13">
        <f t="shared" si="21"/>
        <v>1</v>
      </c>
      <c r="O285" s="13">
        <f t="shared" si="22"/>
        <v>1</v>
      </c>
      <c r="P285" s="16">
        <f t="shared" si="23"/>
        <v>0</v>
      </c>
    </row>
    <row r="286" spans="1:16" ht="15" x14ac:dyDescent="0.25">
      <c r="A286" s="18"/>
      <c r="B286" s="18"/>
      <c r="C286" s="18"/>
      <c r="D286" s="31">
        <v>43181.520833333336</v>
      </c>
      <c r="E286" s="31">
        <v>43181.53125</v>
      </c>
      <c r="F286" s="22">
        <v>7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13">
        <f t="shared" si="20"/>
        <v>0</v>
      </c>
      <c r="N286" s="13">
        <f t="shared" si="21"/>
        <v>7</v>
      </c>
      <c r="O286" s="13">
        <f t="shared" si="22"/>
        <v>7</v>
      </c>
      <c r="P286" s="16">
        <f t="shared" si="23"/>
        <v>0</v>
      </c>
    </row>
    <row r="287" spans="1:16" ht="15" x14ac:dyDescent="0.25">
      <c r="A287" s="18"/>
      <c r="B287" s="18"/>
      <c r="C287" s="18"/>
      <c r="D287" s="31">
        <v>43181.53125</v>
      </c>
      <c r="E287" s="31">
        <v>43181.541666666664</v>
      </c>
      <c r="F287" s="22">
        <v>7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13">
        <f t="shared" si="20"/>
        <v>0</v>
      </c>
      <c r="N287" s="13">
        <f t="shared" si="21"/>
        <v>7</v>
      </c>
      <c r="O287" s="13">
        <f t="shared" si="22"/>
        <v>7</v>
      </c>
      <c r="P287" s="16">
        <f t="shared" si="23"/>
        <v>0</v>
      </c>
    </row>
    <row r="288" spans="1:16" ht="15" x14ac:dyDescent="0.25">
      <c r="A288" s="18"/>
      <c r="B288" s="18"/>
      <c r="C288" s="18"/>
      <c r="D288" s="31">
        <v>43181.541666666664</v>
      </c>
      <c r="E288" s="31">
        <v>43181.552083333336</v>
      </c>
      <c r="F288" s="22">
        <v>2</v>
      </c>
      <c r="G288" s="22">
        <v>0</v>
      </c>
      <c r="H288" s="22">
        <v>0</v>
      </c>
      <c r="I288" s="22">
        <v>0</v>
      </c>
      <c r="J288" s="22">
        <v>0</v>
      </c>
      <c r="K288" s="22">
        <v>0</v>
      </c>
      <c r="L288" s="22">
        <v>0</v>
      </c>
      <c r="M288" s="13">
        <f t="shared" si="20"/>
        <v>0</v>
      </c>
      <c r="N288" s="13">
        <f t="shared" si="21"/>
        <v>2</v>
      </c>
      <c r="O288" s="13">
        <f t="shared" si="22"/>
        <v>2</v>
      </c>
      <c r="P288" s="16">
        <f t="shared" si="23"/>
        <v>0</v>
      </c>
    </row>
    <row r="289" spans="1:16" ht="15" x14ac:dyDescent="0.25">
      <c r="A289" s="18"/>
      <c r="B289" s="18"/>
      <c r="C289" s="18"/>
      <c r="D289" s="31">
        <v>43181.552083333336</v>
      </c>
      <c r="E289" s="31">
        <v>43181.5625</v>
      </c>
      <c r="F289" s="22">
        <v>2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13">
        <f t="shared" si="20"/>
        <v>0</v>
      </c>
      <c r="N289" s="13">
        <f t="shared" si="21"/>
        <v>2</v>
      </c>
      <c r="O289" s="13">
        <f t="shared" si="22"/>
        <v>2</v>
      </c>
      <c r="P289" s="16">
        <f t="shared" si="23"/>
        <v>0</v>
      </c>
    </row>
    <row r="290" spans="1:16" ht="15" x14ac:dyDescent="0.25">
      <c r="A290" s="18"/>
      <c r="B290" s="18"/>
      <c r="C290" s="18"/>
      <c r="D290" s="31">
        <v>43181.5625</v>
      </c>
      <c r="E290" s="31">
        <v>43181.572916666664</v>
      </c>
      <c r="F290" s="22">
        <v>1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13">
        <f t="shared" si="20"/>
        <v>0</v>
      </c>
      <c r="N290" s="13">
        <f t="shared" si="21"/>
        <v>1</v>
      </c>
      <c r="O290" s="13">
        <f t="shared" si="22"/>
        <v>1</v>
      </c>
      <c r="P290" s="16">
        <f t="shared" si="23"/>
        <v>0</v>
      </c>
    </row>
    <row r="291" spans="1:16" ht="15" x14ac:dyDescent="0.25">
      <c r="A291" s="18"/>
      <c r="B291" s="18"/>
      <c r="C291" s="18"/>
      <c r="D291" s="32">
        <v>43181.572916666664</v>
      </c>
      <c r="E291" s="32">
        <v>43181.583333333336</v>
      </c>
      <c r="F291" s="24">
        <v>4</v>
      </c>
      <c r="G291" s="24">
        <v>0</v>
      </c>
      <c r="H291" s="24">
        <v>0</v>
      </c>
      <c r="I291" s="24">
        <v>0</v>
      </c>
      <c r="J291" s="24">
        <v>0</v>
      </c>
      <c r="K291" s="24">
        <v>0</v>
      </c>
      <c r="L291" s="24">
        <v>0</v>
      </c>
      <c r="M291" s="14">
        <f t="shared" si="20"/>
        <v>0</v>
      </c>
      <c r="N291" s="14">
        <f t="shared" si="21"/>
        <v>4</v>
      </c>
      <c r="O291" s="14">
        <f t="shared" si="22"/>
        <v>4</v>
      </c>
      <c r="P291" s="17">
        <f t="shared" si="23"/>
        <v>0</v>
      </c>
    </row>
    <row r="292" spans="1:16" x14ac:dyDescent="0.2">
      <c r="C292" s="7" t="s">
        <v>58</v>
      </c>
      <c r="D292" s="33">
        <v>43181.5</v>
      </c>
      <c r="E292" s="33">
        <v>43181.583333333336</v>
      </c>
      <c r="F292" s="6">
        <v>25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25</v>
      </c>
      <c r="O292" s="6">
        <v>25</v>
      </c>
      <c r="P292" s="8">
        <f>IF(O292=0," ",M292/O292)</f>
        <v>0</v>
      </c>
    </row>
    <row r="293" spans="1:16" ht="15" x14ac:dyDescent="0.25">
      <c r="D293" s="28"/>
      <c r="E293" s="28"/>
      <c r="M293" s="2"/>
      <c r="N293" s="2"/>
      <c r="O293" s="2"/>
      <c r="P293" s="3"/>
    </row>
    <row r="294" spans="1:16" ht="15" x14ac:dyDescent="0.25">
      <c r="D294" s="28"/>
      <c r="E294" s="28"/>
      <c r="M294" s="2"/>
      <c r="N294" s="2"/>
      <c r="O294" s="2"/>
      <c r="P294" s="3"/>
    </row>
    <row r="295" spans="1:16" ht="15" x14ac:dyDescent="0.25">
      <c r="A295" s="18"/>
      <c r="B295" s="18"/>
      <c r="C295" s="18"/>
      <c r="D295" s="30">
        <v>43181.666666666664</v>
      </c>
      <c r="E295" s="30">
        <v>43181.677083333336</v>
      </c>
      <c r="F295" s="20">
        <v>6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12">
        <f t="shared" si="20"/>
        <v>0</v>
      </c>
      <c r="N295" s="12">
        <f t="shared" si="21"/>
        <v>6</v>
      </c>
      <c r="O295" s="12">
        <f t="shared" si="22"/>
        <v>6</v>
      </c>
      <c r="P295" s="15">
        <f t="shared" si="23"/>
        <v>0</v>
      </c>
    </row>
    <row r="296" spans="1:16" ht="15" x14ac:dyDescent="0.25">
      <c r="A296" s="18"/>
      <c r="B296" s="18"/>
      <c r="C296" s="18"/>
      <c r="D296" s="31">
        <v>43181.677083333336</v>
      </c>
      <c r="E296" s="31">
        <v>43181.6875</v>
      </c>
      <c r="F296" s="22">
        <v>2</v>
      </c>
      <c r="G296" s="22">
        <v>0</v>
      </c>
      <c r="H296" s="22">
        <v>0</v>
      </c>
      <c r="I296" s="22">
        <v>0</v>
      </c>
      <c r="J296" s="22">
        <v>4</v>
      </c>
      <c r="K296" s="22">
        <v>0</v>
      </c>
      <c r="L296" s="22">
        <v>0</v>
      </c>
      <c r="M296" s="13">
        <f t="shared" si="20"/>
        <v>0</v>
      </c>
      <c r="N296" s="13">
        <f t="shared" si="21"/>
        <v>3.6</v>
      </c>
      <c r="O296" s="13">
        <f t="shared" si="22"/>
        <v>6</v>
      </c>
      <c r="P296" s="16">
        <f t="shared" si="23"/>
        <v>0</v>
      </c>
    </row>
    <row r="297" spans="1:16" ht="15" x14ac:dyDescent="0.25">
      <c r="A297" s="18"/>
      <c r="B297" s="18"/>
      <c r="C297" s="18"/>
      <c r="D297" s="31">
        <v>43181.6875</v>
      </c>
      <c r="E297" s="31">
        <v>43181.697916666664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1</v>
      </c>
      <c r="L297" s="22">
        <v>0</v>
      </c>
      <c r="M297" s="13">
        <f t="shared" si="20"/>
        <v>0</v>
      </c>
      <c r="N297" s="13">
        <f t="shared" si="21"/>
        <v>0.2</v>
      </c>
      <c r="O297" s="13">
        <f t="shared" si="22"/>
        <v>1</v>
      </c>
      <c r="P297" s="16">
        <f t="shared" si="23"/>
        <v>0</v>
      </c>
    </row>
    <row r="298" spans="1:16" ht="15" x14ac:dyDescent="0.25">
      <c r="A298" s="18"/>
      <c r="B298" s="18"/>
      <c r="C298" s="18"/>
      <c r="D298" s="31">
        <v>43181.697916666664</v>
      </c>
      <c r="E298" s="31">
        <v>43181.708333333336</v>
      </c>
      <c r="F298" s="22">
        <v>5</v>
      </c>
      <c r="G298" s="22">
        <v>0</v>
      </c>
      <c r="H298" s="22">
        <v>0</v>
      </c>
      <c r="I298" s="22">
        <v>0</v>
      </c>
      <c r="J298" s="22">
        <v>1</v>
      </c>
      <c r="K298" s="22">
        <v>1</v>
      </c>
      <c r="L298" s="22">
        <v>0</v>
      </c>
      <c r="M298" s="13">
        <f t="shared" si="20"/>
        <v>0</v>
      </c>
      <c r="N298" s="13">
        <f t="shared" si="21"/>
        <v>5.6000000000000005</v>
      </c>
      <c r="O298" s="13">
        <f t="shared" si="22"/>
        <v>7</v>
      </c>
      <c r="P298" s="16">
        <f t="shared" si="23"/>
        <v>0</v>
      </c>
    </row>
    <row r="299" spans="1:16" ht="15" x14ac:dyDescent="0.25">
      <c r="A299" s="18"/>
      <c r="B299" s="18"/>
      <c r="C299" s="18"/>
      <c r="D299" s="31">
        <v>43181.708333333336</v>
      </c>
      <c r="E299" s="31">
        <v>43181.71875</v>
      </c>
      <c r="F299" s="22">
        <v>1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13">
        <f t="shared" si="20"/>
        <v>0</v>
      </c>
      <c r="N299" s="13">
        <f t="shared" si="21"/>
        <v>1</v>
      </c>
      <c r="O299" s="13">
        <f t="shared" si="22"/>
        <v>1</v>
      </c>
      <c r="P299" s="16">
        <f t="shared" si="23"/>
        <v>0</v>
      </c>
    </row>
    <row r="300" spans="1:16" ht="15" x14ac:dyDescent="0.25">
      <c r="A300" s="18"/>
      <c r="B300" s="18"/>
      <c r="C300" s="18"/>
      <c r="D300" s="31">
        <v>43181.71875</v>
      </c>
      <c r="E300" s="31">
        <v>43181.729166666664</v>
      </c>
      <c r="F300" s="22">
        <v>0</v>
      </c>
      <c r="G300" s="22">
        <v>0</v>
      </c>
      <c r="H300" s="22">
        <v>0</v>
      </c>
      <c r="I300" s="22">
        <v>0</v>
      </c>
      <c r="J300" s="22">
        <v>0</v>
      </c>
      <c r="K300" s="22">
        <v>1</v>
      </c>
      <c r="L300" s="22">
        <v>0</v>
      </c>
      <c r="M300" s="13">
        <f t="shared" si="20"/>
        <v>0</v>
      </c>
      <c r="N300" s="13">
        <f t="shared" si="21"/>
        <v>0.2</v>
      </c>
      <c r="O300" s="13">
        <f t="shared" si="22"/>
        <v>1</v>
      </c>
      <c r="P300" s="16">
        <f t="shared" si="23"/>
        <v>0</v>
      </c>
    </row>
    <row r="301" spans="1:16" ht="15" x14ac:dyDescent="0.25">
      <c r="A301" s="18"/>
      <c r="B301" s="18"/>
      <c r="C301" s="18"/>
      <c r="D301" s="31">
        <v>43181.729166666664</v>
      </c>
      <c r="E301" s="31">
        <v>43181.739583333336</v>
      </c>
      <c r="F301" s="22">
        <v>3</v>
      </c>
      <c r="G301" s="22">
        <v>0</v>
      </c>
      <c r="H301" s="22">
        <v>0</v>
      </c>
      <c r="I301" s="22">
        <v>0</v>
      </c>
      <c r="J301" s="22">
        <v>1</v>
      </c>
      <c r="K301" s="22">
        <v>2</v>
      </c>
      <c r="L301" s="22">
        <v>0</v>
      </c>
      <c r="M301" s="13">
        <f t="shared" si="20"/>
        <v>0</v>
      </c>
      <c r="N301" s="13">
        <f t="shared" si="21"/>
        <v>3.8</v>
      </c>
      <c r="O301" s="13">
        <f t="shared" si="22"/>
        <v>6</v>
      </c>
      <c r="P301" s="16">
        <f t="shared" si="23"/>
        <v>0</v>
      </c>
    </row>
    <row r="302" spans="1:16" ht="15" x14ac:dyDescent="0.25">
      <c r="A302" s="18"/>
      <c r="B302" s="18"/>
      <c r="C302" s="18"/>
      <c r="D302" s="31">
        <v>43181.739583333336</v>
      </c>
      <c r="E302" s="31">
        <v>43181.75</v>
      </c>
      <c r="F302" s="22">
        <v>2</v>
      </c>
      <c r="G302" s="22">
        <v>0</v>
      </c>
      <c r="H302" s="22">
        <v>0</v>
      </c>
      <c r="I302" s="22">
        <v>0</v>
      </c>
      <c r="J302" s="22">
        <v>0</v>
      </c>
      <c r="K302" s="22">
        <v>1</v>
      </c>
      <c r="L302" s="22">
        <v>0</v>
      </c>
      <c r="M302" s="13">
        <f t="shared" si="20"/>
        <v>0</v>
      </c>
      <c r="N302" s="13">
        <f t="shared" si="21"/>
        <v>2.2000000000000002</v>
      </c>
      <c r="O302" s="13">
        <f t="shared" si="22"/>
        <v>3</v>
      </c>
      <c r="P302" s="16">
        <f t="shared" si="23"/>
        <v>0</v>
      </c>
    </row>
    <row r="303" spans="1:16" ht="15" x14ac:dyDescent="0.25">
      <c r="A303" s="18"/>
      <c r="B303" s="18"/>
      <c r="C303" s="18"/>
      <c r="D303" s="31">
        <v>43181.75</v>
      </c>
      <c r="E303" s="31">
        <v>43181.760416666664</v>
      </c>
      <c r="F303" s="22">
        <v>5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13">
        <f t="shared" si="20"/>
        <v>0</v>
      </c>
      <c r="N303" s="13">
        <f t="shared" si="21"/>
        <v>5</v>
      </c>
      <c r="O303" s="13">
        <f t="shared" si="22"/>
        <v>5</v>
      </c>
      <c r="P303" s="16">
        <f t="shared" si="23"/>
        <v>0</v>
      </c>
    </row>
    <row r="304" spans="1:16" ht="15" x14ac:dyDescent="0.25">
      <c r="A304" s="18"/>
      <c r="B304" s="18"/>
      <c r="C304" s="18"/>
      <c r="D304" s="31">
        <v>43181.760416666664</v>
      </c>
      <c r="E304" s="31">
        <v>43181.770833333336</v>
      </c>
      <c r="F304" s="22">
        <v>5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13">
        <f t="shared" si="20"/>
        <v>0</v>
      </c>
      <c r="N304" s="13">
        <f t="shared" si="21"/>
        <v>5</v>
      </c>
      <c r="O304" s="13">
        <f t="shared" si="22"/>
        <v>5</v>
      </c>
      <c r="P304" s="16">
        <f t="shared" si="23"/>
        <v>0</v>
      </c>
    </row>
    <row r="305" spans="1:16" ht="15" x14ac:dyDescent="0.25">
      <c r="A305" s="18"/>
      <c r="B305" s="18"/>
      <c r="C305" s="18"/>
      <c r="D305" s="31">
        <v>43181.770833333336</v>
      </c>
      <c r="E305" s="31">
        <v>43181.78125</v>
      </c>
      <c r="F305" s="22">
        <v>6</v>
      </c>
      <c r="G305" s="22">
        <v>0</v>
      </c>
      <c r="H305" s="22">
        <v>0</v>
      </c>
      <c r="I305" s="22">
        <v>0</v>
      </c>
      <c r="J305" s="22">
        <v>0</v>
      </c>
      <c r="K305" s="22">
        <v>2</v>
      </c>
      <c r="L305" s="22">
        <v>0</v>
      </c>
      <c r="M305" s="13">
        <f t="shared" si="20"/>
        <v>0</v>
      </c>
      <c r="N305" s="13">
        <f t="shared" si="21"/>
        <v>6.4</v>
      </c>
      <c r="O305" s="13">
        <f t="shared" si="22"/>
        <v>8</v>
      </c>
      <c r="P305" s="16">
        <f t="shared" si="23"/>
        <v>0</v>
      </c>
    </row>
    <row r="306" spans="1:16" ht="15" x14ac:dyDescent="0.25">
      <c r="A306" s="18"/>
      <c r="B306" s="18"/>
      <c r="C306" s="18"/>
      <c r="D306" s="32">
        <v>43181.78125</v>
      </c>
      <c r="E306" s="32">
        <v>43181.791666666664</v>
      </c>
      <c r="F306" s="24">
        <v>4</v>
      </c>
      <c r="G306" s="24">
        <v>0</v>
      </c>
      <c r="H306" s="24">
        <v>0</v>
      </c>
      <c r="I306" s="24">
        <v>0</v>
      </c>
      <c r="J306" s="24">
        <v>0</v>
      </c>
      <c r="K306" s="24">
        <v>1</v>
      </c>
      <c r="L306" s="24">
        <v>0</v>
      </c>
      <c r="M306" s="14">
        <f t="shared" si="20"/>
        <v>0</v>
      </c>
      <c r="N306" s="14">
        <f t="shared" si="21"/>
        <v>4.2</v>
      </c>
      <c r="O306" s="14">
        <f t="shared" si="22"/>
        <v>5</v>
      </c>
      <c r="P306" s="17">
        <f t="shared" si="23"/>
        <v>0</v>
      </c>
    </row>
    <row r="307" spans="1:16" x14ac:dyDescent="0.2">
      <c r="C307" s="7" t="s">
        <v>58</v>
      </c>
      <c r="D307" s="33">
        <v>43181.666666666664</v>
      </c>
      <c r="E307" s="33">
        <v>43181.791666666664</v>
      </c>
      <c r="F307" s="6">
        <v>39</v>
      </c>
      <c r="G307" s="6">
        <v>0</v>
      </c>
      <c r="H307" s="6">
        <v>0</v>
      </c>
      <c r="I307" s="6">
        <v>0</v>
      </c>
      <c r="J307" s="6">
        <v>6</v>
      </c>
      <c r="K307" s="6">
        <v>9</v>
      </c>
      <c r="L307" s="6">
        <v>0</v>
      </c>
      <c r="M307" s="6">
        <v>0</v>
      </c>
      <c r="N307" s="6">
        <v>43.199999999999996</v>
      </c>
      <c r="O307" s="6">
        <v>54</v>
      </c>
      <c r="P307" s="8">
        <f>IF(O307=0," ",M307/O307)</f>
        <v>0</v>
      </c>
    </row>
    <row r="308" spans="1:16" x14ac:dyDescent="0.2">
      <c r="D308" s="28"/>
      <c r="E308" s="28"/>
    </row>
    <row r="309" spans="1:16" x14ac:dyDescent="0.2">
      <c r="D309" s="28"/>
      <c r="E309" s="28"/>
    </row>
    <row r="310" spans="1:16" x14ac:dyDescent="0.2">
      <c r="D310" s="28"/>
      <c r="E310" s="28"/>
    </row>
    <row r="311" spans="1:16" x14ac:dyDescent="0.2">
      <c r="D311" s="28"/>
      <c r="E311" s="28"/>
    </row>
    <row r="312" spans="1:16" x14ac:dyDescent="0.2">
      <c r="D312" s="28"/>
      <c r="E312" s="28"/>
    </row>
    <row r="313" spans="1:16" x14ac:dyDescent="0.2">
      <c r="D313" s="28"/>
      <c r="E313" s="28"/>
    </row>
    <row r="314" spans="1:16" x14ac:dyDescent="0.2">
      <c r="D314" s="28"/>
      <c r="E314" s="28"/>
    </row>
    <row r="315" spans="1:16" x14ac:dyDescent="0.2">
      <c r="D315" s="28"/>
      <c r="E315" s="28"/>
    </row>
    <row r="316" spans="1:16" x14ac:dyDescent="0.2">
      <c r="D316" s="28"/>
      <c r="E316" s="28"/>
    </row>
    <row r="317" spans="1:16" x14ac:dyDescent="0.2">
      <c r="D317" s="28"/>
      <c r="E317" s="28"/>
    </row>
    <row r="318" spans="1:16" x14ac:dyDescent="0.2">
      <c r="D318" s="28"/>
      <c r="E318" s="28"/>
    </row>
    <row r="319" spans="1:16" x14ac:dyDescent="0.2">
      <c r="D319" s="28"/>
      <c r="E319" s="28"/>
    </row>
    <row r="320" spans="1:16" x14ac:dyDescent="0.2">
      <c r="D320" s="28"/>
      <c r="E320" s="28"/>
    </row>
    <row r="321" spans="4:5" x14ac:dyDescent="0.2">
      <c r="D321" s="28"/>
      <c r="E321" s="28"/>
    </row>
    <row r="322" spans="4:5" x14ac:dyDescent="0.2">
      <c r="D322" s="28"/>
      <c r="E322" s="28"/>
    </row>
    <row r="323" spans="4:5" x14ac:dyDescent="0.2">
      <c r="D323" s="28"/>
      <c r="E323" s="28"/>
    </row>
    <row r="324" spans="4:5" x14ac:dyDescent="0.2">
      <c r="D324" s="28"/>
      <c r="E324" s="28"/>
    </row>
    <row r="325" spans="4:5" x14ac:dyDescent="0.2">
      <c r="D325" s="28"/>
      <c r="E325" s="28"/>
    </row>
    <row r="326" spans="4:5" x14ac:dyDescent="0.2">
      <c r="D326" s="28"/>
      <c r="E326" s="28"/>
    </row>
    <row r="327" spans="4:5" x14ac:dyDescent="0.2">
      <c r="D327" s="28"/>
      <c r="E327" s="28"/>
    </row>
    <row r="328" spans="4:5" x14ac:dyDescent="0.2">
      <c r="D328" s="28"/>
      <c r="E328" s="28"/>
    </row>
    <row r="329" spans="4:5" x14ac:dyDescent="0.2">
      <c r="D329" s="28"/>
      <c r="E329" s="28"/>
    </row>
    <row r="330" spans="4:5" x14ac:dyDescent="0.2">
      <c r="D330" s="28"/>
      <c r="E330" s="28"/>
    </row>
    <row r="331" spans="4:5" x14ac:dyDescent="0.2">
      <c r="D331" s="28"/>
      <c r="E331" s="28"/>
    </row>
    <row r="332" spans="4:5" x14ac:dyDescent="0.2">
      <c r="D332" s="28"/>
      <c r="E332" s="28"/>
    </row>
    <row r="333" spans="4:5" x14ac:dyDescent="0.2">
      <c r="D333" s="28"/>
      <c r="E333" s="28"/>
    </row>
    <row r="334" spans="4:5" x14ac:dyDescent="0.2">
      <c r="D334" s="28"/>
      <c r="E334" s="28"/>
    </row>
    <row r="335" spans="4:5" x14ac:dyDescent="0.2">
      <c r="D335" s="28"/>
      <c r="E335" s="28"/>
    </row>
    <row r="336" spans="4:5" x14ac:dyDescent="0.2">
      <c r="D336" s="28"/>
      <c r="E336" s="28"/>
    </row>
    <row r="337" spans="4:5" x14ac:dyDescent="0.2">
      <c r="D337" s="28"/>
      <c r="E337" s="28"/>
    </row>
    <row r="338" spans="4:5" x14ac:dyDescent="0.2">
      <c r="D338" s="28"/>
      <c r="E338" s="28"/>
    </row>
    <row r="339" spans="4:5" x14ac:dyDescent="0.2">
      <c r="D339" s="28"/>
      <c r="E339" s="28"/>
    </row>
    <row r="340" spans="4:5" x14ac:dyDescent="0.2">
      <c r="D340" s="28"/>
      <c r="E340" s="28"/>
    </row>
    <row r="341" spans="4:5" x14ac:dyDescent="0.2">
      <c r="D341" s="28"/>
      <c r="E341" s="28"/>
    </row>
    <row r="342" spans="4:5" x14ac:dyDescent="0.2">
      <c r="D342" s="28"/>
      <c r="E342" s="28"/>
    </row>
    <row r="343" spans="4:5" x14ac:dyDescent="0.2">
      <c r="D343" s="28"/>
      <c r="E343" s="28"/>
    </row>
    <row r="344" spans="4:5" x14ac:dyDescent="0.2">
      <c r="D344" s="28"/>
      <c r="E344" s="28"/>
    </row>
    <row r="345" spans="4:5" x14ac:dyDescent="0.2">
      <c r="D345" s="28"/>
      <c r="E345" s="28"/>
    </row>
    <row r="346" spans="4:5" x14ac:dyDescent="0.2">
      <c r="D346" s="28"/>
      <c r="E346" s="28"/>
    </row>
    <row r="347" spans="4:5" x14ac:dyDescent="0.2">
      <c r="D347" s="28"/>
      <c r="E347" s="28"/>
    </row>
    <row r="348" spans="4:5" x14ac:dyDescent="0.2">
      <c r="D348" s="28"/>
      <c r="E348" s="28"/>
    </row>
    <row r="349" spans="4:5" x14ac:dyDescent="0.2">
      <c r="D349" s="28"/>
      <c r="E349" s="28"/>
    </row>
    <row r="350" spans="4:5" x14ac:dyDescent="0.2">
      <c r="D350" s="28"/>
      <c r="E350" s="28"/>
    </row>
    <row r="351" spans="4:5" x14ac:dyDescent="0.2">
      <c r="D351" s="28"/>
      <c r="E351" s="28"/>
    </row>
    <row r="352" spans="4:5" x14ac:dyDescent="0.2">
      <c r="D352" s="28"/>
      <c r="E352" s="28"/>
    </row>
    <row r="353" spans="4:5" x14ac:dyDescent="0.2">
      <c r="D353" s="28"/>
      <c r="E353" s="28"/>
    </row>
    <row r="354" spans="4:5" x14ac:dyDescent="0.2">
      <c r="D354" s="28"/>
      <c r="E354" s="28"/>
    </row>
    <row r="355" spans="4:5" x14ac:dyDescent="0.2">
      <c r="D355" s="28"/>
      <c r="E355" s="28"/>
    </row>
    <row r="356" spans="4:5" x14ac:dyDescent="0.2">
      <c r="D356" s="28"/>
      <c r="E356" s="28"/>
    </row>
    <row r="357" spans="4:5" x14ac:dyDescent="0.2">
      <c r="D357" s="28"/>
      <c r="E357" s="28"/>
    </row>
    <row r="358" spans="4:5" x14ac:dyDescent="0.2">
      <c r="D358" s="28"/>
      <c r="E358" s="28"/>
    </row>
    <row r="359" spans="4:5" x14ac:dyDescent="0.2">
      <c r="D359" s="28"/>
      <c r="E359" s="28"/>
    </row>
    <row r="360" spans="4:5" x14ac:dyDescent="0.2">
      <c r="D360" s="28"/>
      <c r="E360" s="28"/>
    </row>
    <row r="361" spans="4:5" x14ac:dyDescent="0.2">
      <c r="D361" s="28"/>
      <c r="E361" s="28"/>
    </row>
    <row r="362" spans="4:5" x14ac:dyDescent="0.2">
      <c r="D362" s="28"/>
      <c r="E362" s="28"/>
    </row>
    <row r="363" spans="4:5" x14ac:dyDescent="0.2">
      <c r="D363" s="28"/>
      <c r="E363" s="28"/>
    </row>
    <row r="364" spans="4:5" x14ac:dyDescent="0.2">
      <c r="D364" s="28"/>
      <c r="E364" s="28"/>
    </row>
    <row r="365" spans="4:5" x14ac:dyDescent="0.2">
      <c r="D365" s="28"/>
      <c r="E365" s="28"/>
    </row>
    <row r="366" spans="4:5" x14ac:dyDescent="0.2">
      <c r="D366" s="28"/>
      <c r="E366" s="28"/>
    </row>
    <row r="367" spans="4:5" x14ac:dyDescent="0.2">
      <c r="D367" s="28"/>
      <c r="E367" s="28"/>
    </row>
    <row r="368" spans="4:5" x14ac:dyDescent="0.2">
      <c r="D368" s="28"/>
      <c r="E368" s="28"/>
    </row>
    <row r="369" spans="4:5" x14ac:dyDescent="0.2">
      <c r="D369" s="28"/>
      <c r="E369" s="28"/>
    </row>
    <row r="370" spans="4:5" x14ac:dyDescent="0.2">
      <c r="D370" s="28"/>
      <c r="E370" s="28"/>
    </row>
    <row r="371" spans="4:5" x14ac:dyDescent="0.2">
      <c r="D371" s="28"/>
      <c r="E371" s="28"/>
    </row>
    <row r="372" spans="4:5" x14ac:dyDescent="0.2">
      <c r="D372" s="28"/>
      <c r="E372" s="28"/>
    </row>
    <row r="373" spans="4:5" x14ac:dyDescent="0.2">
      <c r="D373" s="28"/>
      <c r="E373" s="28"/>
    </row>
    <row r="374" spans="4:5" x14ac:dyDescent="0.2">
      <c r="D374" s="28"/>
      <c r="E374" s="28"/>
    </row>
    <row r="375" spans="4:5" x14ac:dyDescent="0.2">
      <c r="D375" s="28"/>
      <c r="E375" s="28"/>
    </row>
    <row r="376" spans="4:5" x14ac:dyDescent="0.2">
      <c r="D376" s="28"/>
      <c r="E376" s="28"/>
    </row>
    <row r="377" spans="4:5" x14ac:dyDescent="0.2">
      <c r="D377" s="28"/>
      <c r="E377" s="28"/>
    </row>
    <row r="378" spans="4:5" x14ac:dyDescent="0.2">
      <c r="D378" s="28"/>
      <c r="E378" s="28"/>
    </row>
    <row r="379" spans="4:5" x14ac:dyDescent="0.2">
      <c r="D379" s="28"/>
      <c r="E379" s="28"/>
    </row>
    <row r="380" spans="4:5" x14ac:dyDescent="0.2">
      <c r="D380" s="28"/>
      <c r="E380" s="28"/>
    </row>
    <row r="381" spans="4:5" x14ac:dyDescent="0.2">
      <c r="D381" s="28"/>
      <c r="E381" s="28"/>
    </row>
    <row r="382" spans="4:5" x14ac:dyDescent="0.2">
      <c r="D382" s="28"/>
      <c r="E382" s="28"/>
    </row>
    <row r="383" spans="4:5" x14ac:dyDescent="0.2">
      <c r="D383" s="28"/>
      <c r="E383" s="28"/>
    </row>
    <row r="384" spans="4:5" x14ac:dyDescent="0.2">
      <c r="D384" s="28"/>
      <c r="E384" s="28"/>
    </row>
    <row r="385" spans="4:5" x14ac:dyDescent="0.2">
      <c r="D385" s="28"/>
      <c r="E385" s="28"/>
    </row>
    <row r="386" spans="4:5" x14ac:dyDescent="0.2">
      <c r="D386" s="28"/>
      <c r="E386" s="28"/>
    </row>
    <row r="387" spans="4:5" x14ac:dyDescent="0.2">
      <c r="D387" s="28"/>
      <c r="E387" s="28"/>
    </row>
    <row r="388" spans="4:5" x14ac:dyDescent="0.2">
      <c r="D388" s="28"/>
      <c r="E388" s="28"/>
    </row>
    <row r="389" spans="4:5" x14ac:dyDescent="0.2">
      <c r="D389" s="28"/>
      <c r="E389" s="28"/>
    </row>
    <row r="390" spans="4:5" x14ac:dyDescent="0.2">
      <c r="D390" s="28"/>
      <c r="E390" s="28"/>
    </row>
    <row r="391" spans="4:5" x14ac:dyDescent="0.2">
      <c r="D391" s="28"/>
      <c r="E391" s="28"/>
    </row>
    <row r="392" spans="4:5" x14ac:dyDescent="0.2">
      <c r="D392" s="28"/>
      <c r="E392" s="28"/>
    </row>
    <row r="393" spans="4:5" x14ac:dyDescent="0.2">
      <c r="D393" s="28"/>
      <c r="E393" s="28"/>
    </row>
    <row r="394" spans="4:5" x14ac:dyDescent="0.2">
      <c r="D394" s="28"/>
      <c r="E394" s="28"/>
    </row>
    <row r="395" spans="4:5" x14ac:dyDescent="0.2">
      <c r="D395" s="28"/>
      <c r="E395" s="28"/>
    </row>
    <row r="396" spans="4:5" x14ac:dyDescent="0.2">
      <c r="D396" s="28"/>
      <c r="E396" s="28"/>
    </row>
    <row r="397" spans="4:5" x14ac:dyDescent="0.2">
      <c r="D397" s="28"/>
      <c r="E397" s="28"/>
    </row>
    <row r="398" spans="4:5" x14ac:dyDescent="0.2">
      <c r="D398" s="28"/>
      <c r="E398" s="28"/>
    </row>
    <row r="399" spans="4:5" x14ac:dyDescent="0.2">
      <c r="D399" s="28"/>
      <c r="E399" s="28"/>
    </row>
    <row r="400" spans="4:5" x14ac:dyDescent="0.2">
      <c r="D400" s="28"/>
      <c r="E400" s="28"/>
    </row>
    <row r="401" spans="4:5" x14ac:dyDescent="0.2">
      <c r="D401" s="28"/>
      <c r="E401" s="28"/>
    </row>
    <row r="402" spans="4:5" x14ac:dyDescent="0.2">
      <c r="D402" s="28"/>
      <c r="E402" s="28"/>
    </row>
    <row r="403" spans="4:5" x14ac:dyDescent="0.2">
      <c r="D403" s="28"/>
      <c r="E403" s="28"/>
    </row>
    <row r="404" spans="4:5" x14ac:dyDescent="0.2">
      <c r="D404" s="28"/>
      <c r="E404" s="28"/>
    </row>
    <row r="405" spans="4:5" x14ac:dyDescent="0.2">
      <c r="D405" s="28"/>
      <c r="E405" s="28"/>
    </row>
    <row r="406" spans="4:5" x14ac:dyDescent="0.2">
      <c r="D406" s="28"/>
      <c r="E406" s="28"/>
    </row>
    <row r="407" spans="4:5" x14ac:dyDescent="0.2">
      <c r="D407" s="28"/>
      <c r="E407" s="28"/>
    </row>
    <row r="408" spans="4:5" x14ac:dyDescent="0.2">
      <c r="D408" s="28"/>
      <c r="E408" s="28"/>
    </row>
    <row r="409" spans="4:5" x14ac:dyDescent="0.2">
      <c r="D409" s="28"/>
      <c r="E409" s="28"/>
    </row>
    <row r="410" spans="4:5" x14ac:dyDescent="0.2">
      <c r="D410" s="28"/>
      <c r="E410" s="28"/>
    </row>
    <row r="411" spans="4:5" x14ac:dyDescent="0.2">
      <c r="D411" s="28"/>
      <c r="E411" s="28"/>
    </row>
    <row r="412" spans="4:5" x14ac:dyDescent="0.2">
      <c r="D412" s="28"/>
      <c r="E412" s="28"/>
    </row>
    <row r="413" spans="4:5" x14ac:dyDescent="0.2">
      <c r="D413" s="28"/>
      <c r="E413" s="28"/>
    </row>
    <row r="414" spans="4:5" x14ac:dyDescent="0.2">
      <c r="D414" s="28"/>
      <c r="E414" s="28"/>
    </row>
    <row r="415" spans="4:5" x14ac:dyDescent="0.2">
      <c r="D415" s="28"/>
      <c r="E415" s="28"/>
    </row>
    <row r="416" spans="4:5" x14ac:dyDescent="0.2">
      <c r="D416" s="28"/>
      <c r="E416" s="28"/>
    </row>
    <row r="417" spans="4:5" x14ac:dyDescent="0.2">
      <c r="D417" s="28"/>
      <c r="E417" s="28"/>
    </row>
    <row r="418" spans="4:5" x14ac:dyDescent="0.2">
      <c r="D418" s="28"/>
      <c r="E418" s="28"/>
    </row>
    <row r="419" spans="4:5" x14ac:dyDescent="0.2">
      <c r="D419" s="28"/>
      <c r="E419" s="28"/>
    </row>
    <row r="420" spans="4:5" x14ac:dyDescent="0.2">
      <c r="D420" s="28"/>
      <c r="E420" s="28"/>
    </row>
    <row r="421" spans="4:5" x14ac:dyDescent="0.2">
      <c r="D421" s="28"/>
      <c r="E421" s="28"/>
    </row>
    <row r="422" spans="4:5" x14ac:dyDescent="0.2">
      <c r="D422" s="28"/>
      <c r="E422" s="28"/>
    </row>
    <row r="423" spans="4:5" x14ac:dyDescent="0.2">
      <c r="D423" s="28"/>
      <c r="E423" s="28"/>
    </row>
    <row r="424" spans="4:5" x14ac:dyDescent="0.2">
      <c r="D424" s="28"/>
      <c r="E424" s="28"/>
    </row>
    <row r="425" spans="4:5" x14ac:dyDescent="0.2">
      <c r="D425" s="28"/>
      <c r="E425" s="28"/>
    </row>
    <row r="426" spans="4:5" x14ac:dyDescent="0.2">
      <c r="D426" s="28"/>
      <c r="E426" s="28"/>
    </row>
    <row r="427" spans="4:5" x14ac:dyDescent="0.2">
      <c r="D427" s="28"/>
      <c r="E427" s="28"/>
    </row>
    <row r="428" spans="4:5" x14ac:dyDescent="0.2">
      <c r="D428" s="28"/>
      <c r="E428" s="28"/>
    </row>
    <row r="429" spans="4:5" x14ac:dyDescent="0.2">
      <c r="D429" s="28"/>
      <c r="E429" s="28"/>
    </row>
    <row r="430" spans="4:5" x14ac:dyDescent="0.2">
      <c r="D430" s="28"/>
      <c r="E430" s="28"/>
    </row>
    <row r="431" spans="4:5" x14ac:dyDescent="0.2">
      <c r="D431" s="28"/>
      <c r="E431" s="28"/>
    </row>
    <row r="432" spans="4:5" x14ac:dyDescent="0.2">
      <c r="D432" s="28"/>
      <c r="E432" s="28"/>
    </row>
    <row r="433" spans="4:5" x14ac:dyDescent="0.2">
      <c r="D433" s="28"/>
      <c r="E433" s="28"/>
    </row>
    <row r="434" spans="4:5" x14ac:dyDescent="0.2">
      <c r="D434" s="28"/>
      <c r="E434" s="28"/>
    </row>
    <row r="435" spans="4:5" x14ac:dyDescent="0.2">
      <c r="D435" s="28"/>
      <c r="E435" s="28"/>
    </row>
    <row r="436" spans="4:5" x14ac:dyDescent="0.2">
      <c r="D436" s="28"/>
      <c r="E436" s="28"/>
    </row>
    <row r="437" spans="4:5" x14ac:dyDescent="0.2">
      <c r="D437" s="28"/>
      <c r="E437" s="28"/>
    </row>
    <row r="438" spans="4:5" x14ac:dyDescent="0.2">
      <c r="D438" s="28"/>
      <c r="E438" s="28"/>
    </row>
    <row r="439" spans="4:5" x14ac:dyDescent="0.2">
      <c r="D439" s="28"/>
      <c r="E439" s="28"/>
    </row>
    <row r="440" spans="4:5" x14ac:dyDescent="0.2">
      <c r="D440" s="28"/>
      <c r="E440" s="28"/>
    </row>
    <row r="441" spans="4:5" x14ac:dyDescent="0.2">
      <c r="D441" s="28"/>
      <c r="E441" s="28"/>
    </row>
    <row r="442" spans="4:5" x14ac:dyDescent="0.2">
      <c r="D442" s="28"/>
      <c r="E442" s="28"/>
    </row>
    <row r="443" spans="4:5" x14ac:dyDescent="0.2">
      <c r="D443" s="28"/>
      <c r="E443" s="28"/>
    </row>
    <row r="444" spans="4:5" x14ac:dyDescent="0.2">
      <c r="D444" s="28"/>
      <c r="E444" s="28"/>
    </row>
    <row r="445" spans="4:5" x14ac:dyDescent="0.2">
      <c r="D445" s="28"/>
      <c r="E445" s="28"/>
    </row>
    <row r="446" spans="4:5" x14ac:dyDescent="0.2">
      <c r="D446" s="28"/>
      <c r="E446" s="28"/>
    </row>
    <row r="447" spans="4:5" x14ac:dyDescent="0.2">
      <c r="D447" s="28"/>
      <c r="E447" s="28"/>
    </row>
    <row r="448" spans="4:5" x14ac:dyDescent="0.2">
      <c r="D448" s="28"/>
      <c r="E448" s="28"/>
    </row>
    <row r="449" spans="4:5" x14ac:dyDescent="0.2">
      <c r="D449" s="28"/>
      <c r="E449" s="28"/>
    </row>
    <row r="450" spans="4:5" x14ac:dyDescent="0.2">
      <c r="D450" s="28"/>
      <c r="E450" s="28"/>
    </row>
    <row r="451" spans="4:5" x14ac:dyDescent="0.2">
      <c r="D451" s="28"/>
      <c r="E451" s="28"/>
    </row>
    <row r="452" spans="4:5" x14ac:dyDescent="0.2">
      <c r="D452" s="28"/>
      <c r="E452" s="28"/>
    </row>
    <row r="453" spans="4:5" x14ac:dyDescent="0.2">
      <c r="D453" s="28"/>
      <c r="E453" s="28"/>
    </row>
    <row r="454" spans="4:5" x14ac:dyDescent="0.2">
      <c r="D454" s="28"/>
      <c r="E454" s="28"/>
    </row>
    <row r="455" spans="4:5" x14ac:dyDescent="0.2">
      <c r="D455" s="28"/>
      <c r="E455" s="28"/>
    </row>
    <row r="456" spans="4:5" x14ac:dyDescent="0.2">
      <c r="D456" s="28"/>
      <c r="E456" s="28"/>
    </row>
    <row r="457" spans="4:5" x14ac:dyDescent="0.2">
      <c r="D457" s="28"/>
      <c r="E457" s="28"/>
    </row>
    <row r="458" spans="4:5" x14ac:dyDescent="0.2">
      <c r="D458" s="28"/>
      <c r="E458" s="28"/>
    </row>
    <row r="459" spans="4:5" x14ac:dyDescent="0.2">
      <c r="D459" s="28"/>
      <c r="E459" s="28"/>
    </row>
    <row r="460" spans="4:5" x14ac:dyDescent="0.2">
      <c r="D460" s="28"/>
      <c r="E460" s="28"/>
    </row>
    <row r="461" spans="4:5" x14ac:dyDescent="0.2">
      <c r="D461" s="28"/>
      <c r="E461" s="28"/>
    </row>
    <row r="462" spans="4:5" x14ac:dyDescent="0.2">
      <c r="D462" s="28"/>
      <c r="E462" s="28"/>
    </row>
    <row r="463" spans="4:5" x14ac:dyDescent="0.2">
      <c r="D463" s="28"/>
      <c r="E463" s="28"/>
    </row>
    <row r="464" spans="4:5" x14ac:dyDescent="0.2">
      <c r="D464" s="28"/>
      <c r="E464" s="28"/>
    </row>
    <row r="465" spans="4:5" x14ac:dyDescent="0.2">
      <c r="D465" s="28"/>
      <c r="E465" s="28"/>
    </row>
    <row r="466" spans="4:5" x14ac:dyDescent="0.2">
      <c r="D466" s="28"/>
      <c r="E466" s="28"/>
    </row>
    <row r="467" spans="4:5" x14ac:dyDescent="0.2">
      <c r="D467" s="28"/>
      <c r="E467" s="28"/>
    </row>
    <row r="468" spans="4:5" x14ac:dyDescent="0.2">
      <c r="D468" s="28"/>
      <c r="E468" s="28"/>
    </row>
    <row r="469" spans="4:5" x14ac:dyDescent="0.2">
      <c r="D469" s="28"/>
      <c r="E469" s="28"/>
    </row>
    <row r="470" spans="4:5" x14ac:dyDescent="0.2">
      <c r="D470" s="28"/>
      <c r="E470" s="28"/>
    </row>
    <row r="471" spans="4:5" x14ac:dyDescent="0.2">
      <c r="D471" s="28"/>
      <c r="E471" s="28"/>
    </row>
    <row r="472" spans="4:5" x14ac:dyDescent="0.2">
      <c r="D472" s="28"/>
      <c r="E472" s="28"/>
    </row>
    <row r="473" spans="4:5" x14ac:dyDescent="0.2">
      <c r="D473" s="28"/>
      <c r="E473" s="28"/>
    </row>
    <row r="474" spans="4:5" x14ac:dyDescent="0.2">
      <c r="D474" s="28"/>
      <c r="E474" s="28"/>
    </row>
    <row r="475" spans="4:5" x14ac:dyDescent="0.2">
      <c r="D475" s="28"/>
      <c r="E475" s="28"/>
    </row>
    <row r="476" spans="4:5" x14ac:dyDescent="0.2">
      <c r="D476" s="28"/>
      <c r="E476" s="28"/>
    </row>
    <row r="477" spans="4:5" x14ac:dyDescent="0.2">
      <c r="D477" s="28"/>
      <c r="E477" s="28"/>
    </row>
    <row r="478" spans="4:5" x14ac:dyDescent="0.2">
      <c r="D478" s="28"/>
      <c r="E478" s="28"/>
    </row>
    <row r="479" spans="4:5" x14ac:dyDescent="0.2">
      <c r="D479" s="28"/>
      <c r="E479" s="28"/>
    </row>
    <row r="480" spans="4:5" x14ac:dyDescent="0.2">
      <c r="D480" s="28"/>
      <c r="E480" s="28"/>
    </row>
    <row r="481" spans="4:5" x14ac:dyDescent="0.2">
      <c r="D481" s="28"/>
      <c r="E481" s="28"/>
    </row>
    <row r="482" spans="4:5" x14ac:dyDescent="0.2">
      <c r="D482" s="28"/>
      <c r="E482" s="28"/>
    </row>
    <row r="483" spans="4:5" x14ac:dyDescent="0.2">
      <c r="D483" s="28"/>
      <c r="E483" s="28"/>
    </row>
    <row r="484" spans="4:5" x14ac:dyDescent="0.2">
      <c r="D484" s="28"/>
      <c r="E484" s="28"/>
    </row>
    <row r="485" spans="4:5" x14ac:dyDescent="0.2">
      <c r="D485" s="28"/>
      <c r="E485" s="28"/>
    </row>
    <row r="486" spans="4:5" x14ac:dyDescent="0.2">
      <c r="D486" s="28"/>
      <c r="E486" s="28"/>
    </row>
    <row r="487" spans="4:5" x14ac:dyDescent="0.2">
      <c r="D487" s="28"/>
      <c r="E487" s="28"/>
    </row>
    <row r="488" spans="4:5" x14ac:dyDescent="0.2">
      <c r="D488" s="28"/>
      <c r="E488" s="28"/>
    </row>
    <row r="489" spans="4:5" x14ac:dyDescent="0.2">
      <c r="D489" s="28"/>
      <c r="E489" s="28"/>
    </row>
    <row r="490" spans="4:5" x14ac:dyDescent="0.2">
      <c r="D490" s="28"/>
      <c r="E490" s="28"/>
    </row>
    <row r="491" spans="4:5" x14ac:dyDescent="0.2">
      <c r="D491" s="28"/>
      <c r="E491" s="28"/>
    </row>
    <row r="492" spans="4:5" x14ac:dyDescent="0.2">
      <c r="D492" s="28"/>
      <c r="E492" s="28"/>
    </row>
    <row r="493" spans="4:5" x14ac:dyDescent="0.2">
      <c r="D493" s="28"/>
      <c r="E493" s="28"/>
    </row>
    <row r="494" spans="4:5" x14ac:dyDescent="0.2">
      <c r="D494" s="28"/>
      <c r="E494" s="28"/>
    </row>
    <row r="495" spans="4:5" x14ac:dyDescent="0.2">
      <c r="D495" s="28"/>
      <c r="E495" s="28"/>
    </row>
    <row r="496" spans="4:5" x14ac:dyDescent="0.2">
      <c r="D496" s="28"/>
      <c r="E496" s="28"/>
    </row>
    <row r="497" spans="4:5" x14ac:dyDescent="0.2">
      <c r="D497" s="28"/>
      <c r="E497" s="28"/>
    </row>
    <row r="498" spans="4:5" x14ac:dyDescent="0.2">
      <c r="D498" s="28"/>
      <c r="E498" s="28"/>
    </row>
    <row r="499" spans="4:5" x14ac:dyDescent="0.2">
      <c r="D499" s="28"/>
      <c r="E499" s="28"/>
    </row>
    <row r="500" spans="4:5" x14ac:dyDescent="0.2">
      <c r="D500" s="28"/>
      <c r="E500" s="28"/>
    </row>
    <row r="501" spans="4:5" x14ac:dyDescent="0.2">
      <c r="D501" s="28"/>
      <c r="E501" s="28"/>
    </row>
    <row r="502" spans="4:5" x14ac:dyDescent="0.2">
      <c r="D502" s="28"/>
      <c r="E502" s="28"/>
    </row>
    <row r="503" spans="4:5" x14ac:dyDescent="0.2">
      <c r="D503" s="28"/>
      <c r="E503" s="28"/>
    </row>
    <row r="504" spans="4:5" x14ac:dyDescent="0.2">
      <c r="D504" s="28"/>
      <c r="E504" s="28"/>
    </row>
    <row r="505" spans="4:5" x14ac:dyDescent="0.2">
      <c r="D505" s="28"/>
      <c r="E505" s="28"/>
    </row>
    <row r="506" spans="4:5" x14ac:dyDescent="0.2">
      <c r="D506" s="28"/>
      <c r="E506" s="28"/>
    </row>
    <row r="507" spans="4:5" x14ac:dyDescent="0.2">
      <c r="D507" s="28"/>
      <c r="E507" s="28"/>
    </row>
    <row r="508" spans="4:5" x14ac:dyDescent="0.2">
      <c r="D508" s="28"/>
      <c r="E508" s="28"/>
    </row>
    <row r="509" spans="4:5" x14ac:dyDescent="0.2">
      <c r="D509" s="28"/>
      <c r="E509" s="28"/>
    </row>
    <row r="510" spans="4:5" x14ac:dyDescent="0.2">
      <c r="D510" s="28"/>
      <c r="E510" s="28"/>
    </row>
    <row r="511" spans="4:5" x14ac:dyDescent="0.2">
      <c r="D511" s="28"/>
      <c r="E511" s="28"/>
    </row>
    <row r="512" spans="4:5" x14ac:dyDescent="0.2">
      <c r="D512" s="28"/>
      <c r="E512" s="28"/>
    </row>
    <row r="513" spans="4:5" x14ac:dyDescent="0.2">
      <c r="D513" s="28"/>
      <c r="E513" s="28"/>
    </row>
    <row r="514" spans="4:5" x14ac:dyDescent="0.2">
      <c r="D514" s="28"/>
      <c r="E514" s="28"/>
    </row>
    <row r="515" spans="4:5" x14ac:dyDescent="0.2">
      <c r="D515" s="28"/>
      <c r="E515" s="28"/>
    </row>
    <row r="516" spans="4:5" x14ac:dyDescent="0.2">
      <c r="D516" s="28"/>
      <c r="E516" s="28"/>
    </row>
    <row r="517" spans="4:5" x14ac:dyDescent="0.2">
      <c r="D517" s="28"/>
      <c r="E517" s="28"/>
    </row>
    <row r="518" spans="4:5" x14ac:dyDescent="0.2">
      <c r="D518" s="28"/>
      <c r="E518" s="28"/>
    </row>
    <row r="519" spans="4:5" x14ac:dyDescent="0.2">
      <c r="D519" s="28"/>
      <c r="E519" s="28"/>
    </row>
    <row r="520" spans="4:5" x14ac:dyDescent="0.2">
      <c r="D520" s="28"/>
      <c r="E520" s="28"/>
    </row>
    <row r="521" spans="4:5" x14ac:dyDescent="0.2">
      <c r="D521" s="28"/>
      <c r="E521" s="28"/>
    </row>
    <row r="522" spans="4:5" x14ac:dyDescent="0.2">
      <c r="D522" s="28"/>
      <c r="E522" s="28"/>
    </row>
    <row r="523" spans="4:5" x14ac:dyDescent="0.2">
      <c r="D523" s="28"/>
      <c r="E523" s="28"/>
    </row>
    <row r="524" spans="4:5" x14ac:dyDescent="0.2">
      <c r="D524" s="28"/>
      <c r="E524" s="28"/>
    </row>
    <row r="525" spans="4:5" x14ac:dyDescent="0.2">
      <c r="D525" s="28"/>
      <c r="E525" s="28"/>
    </row>
    <row r="526" spans="4:5" x14ac:dyDescent="0.2">
      <c r="D526" s="28"/>
      <c r="E526" s="28"/>
    </row>
    <row r="527" spans="4:5" x14ac:dyDescent="0.2">
      <c r="D527" s="28"/>
      <c r="E527" s="28"/>
    </row>
    <row r="528" spans="4:5" x14ac:dyDescent="0.2">
      <c r="D528" s="28"/>
      <c r="E528" s="28"/>
    </row>
    <row r="529" spans="4:5" x14ac:dyDescent="0.2">
      <c r="D529" s="28"/>
      <c r="E529" s="28"/>
    </row>
    <row r="530" spans="4:5" x14ac:dyDescent="0.2">
      <c r="D530" s="28"/>
      <c r="E530" s="28"/>
    </row>
    <row r="531" spans="4:5" x14ac:dyDescent="0.2">
      <c r="D531" s="28"/>
      <c r="E531" s="28"/>
    </row>
    <row r="532" spans="4:5" x14ac:dyDescent="0.2">
      <c r="D532" s="28"/>
      <c r="E532" s="28"/>
    </row>
    <row r="533" spans="4:5" x14ac:dyDescent="0.2">
      <c r="D533" s="28"/>
      <c r="E533" s="28"/>
    </row>
    <row r="534" spans="4:5" x14ac:dyDescent="0.2">
      <c r="D534" s="28"/>
      <c r="E534" s="28"/>
    </row>
    <row r="535" spans="4:5" x14ac:dyDescent="0.2">
      <c r="D535" s="28"/>
      <c r="E535" s="28"/>
    </row>
    <row r="536" spans="4:5" x14ac:dyDescent="0.2">
      <c r="D536" s="28"/>
      <c r="E536" s="28"/>
    </row>
    <row r="537" spans="4:5" x14ac:dyDescent="0.2">
      <c r="D537" s="28"/>
      <c r="E537" s="28"/>
    </row>
    <row r="538" spans="4:5" x14ac:dyDescent="0.2">
      <c r="D538" s="28"/>
      <c r="E538" s="28"/>
    </row>
    <row r="539" spans="4:5" x14ac:dyDescent="0.2">
      <c r="D539" s="28"/>
      <c r="E539" s="28"/>
    </row>
    <row r="540" spans="4:5" x14ac:dyDescent="0.2">
      <c r="D540" s="28"/>
      <c r="E540" s="28"/>
    </row>
    <row r="541" spans="4:5" x14ac:dyDescent="0.2">
      <c r="D541" s="28"/>
      <c r="E541" s="28"/>
    </row>
    <row r="542" spans="4:5" x14ac:dyDescent="0.2">
      <c r="D542" s="28"/>
      <c r="E542" s="28"/>
    </row>
    <row r="543" spans="4:5" x14ac:dyDescent="0.2">
      <c r="D543" s="28"/>
      <c r="E543" s="28"/>
    </row>
    <row r="544" spans="4:5" x14ac:dyDescent="0.2">
      <c r="D544" s="28"/>
      <c r="E544" s="28"/>
    </row>
    <row r="545" spans="4:5" x14ac:dyDescent="0.2">
      <c r="D545" s="28"/>
      <c r="E545" s="28"/>
    </row>
    <row r="546" spans="4:5" x14ac:dyDescent="0.2">
      <c r="D546" s="28"/>
      <c r="E546" s="28"/>
    </row>
    <row r="547" spans="4:5" x14ac:dyDescent="0.2">
      <c r="D547" s="28"/>
      <c r="E547" s="28"/>
    </row>
    <row r="548" spans="4:5" x14ac:dyDescent="0.2">
      <c r="D548" s="28"/>
      <c r="E548" s="28"/>
    </row>
    <row r="549" spans="4:5" x14ac:dyDescent="0.2">
      <c r="D549" s="28"/>
      <c r="E549" s="28"/>
    </row>
    <row r="550" spans="4:5" x14ac:dyDescent="0.2">
      <c r="D550" s="28"/>
      <c r="E550" s="28"/>
    </row>
    <row r="551" spans="4:5" x14ac:dyDescent="0.2">
      <c r="D551" s="28"/>
      <c r="E551" s="28"/>
    </row>
    <row r="552" spans="4:5" x14ac:dyDescent="0.2">
      <c r="D552" s="28"/>
      <c r="E552" s="28"/>
    </row>
    <row r="553" spans="4:5" x14ac:dyDescent="0.2">
      <c r="D553" s="28"/>
      <c r="E553" s="28"/>
    </row>
    <row r="554" spans="4:5" x14ac:dyDescent="0.2">
      <c r="D554" s="28"/>
      <c r="E554" s="28"/>
    </row>
    <row r="555" spans="4:5" x14ac:dyDescent="0.2">
      <c r="D555" s="28"/>
      <c r="E555" s="28"/>
    </row>
    <row r="556" spans="4:5" x14ac:dyDescent="0.2">
      <c r="D556" s="28"/>
      <c r="E556" s="28"/>
    </row>
    <row r="557" spans="4:5" x14ac:dyDescent="0.2">
      <c r="D557" s="28"/>
      <c r="E557" s="28"/>
    </row>
    <row r="558" spans="4:5" x14ac:dyDescent="0.2">
      <c r="D558" s="28"/>
      <c r="E558" s="28"/>
    </row>
    <row r="559" spans="4:5" x14ac:dyDescent="0.2">
      <c r="D559" s="28"/>
      <c r="E559" s="28"/>
    </row>
    <row r="560" spans="4:5" x14ac:dyDescent="0.2">
      <c r="D560" s="28"/>
      <c r="E560" s="28"/>
    </row>
    <row r="561" spans="4:5" x14ac:dyDescent="0.2">
      <c r="D561" s="28"/>
      <c r="E561" s="28"/>
    </row>
    <row r="562" spans="4:5" x14ac:dyDescent="0.2">
      <c r="D562" s="28"/>
      <c r="E562" s="28"/>
    </row>
    <row r="563" spans="4:5" x14ac:dyDescent="0.2">
      <c r="D563" s="28"/>
      <c r="E563" s="28"/>
    </row>
    <row r="564" spans="4:5" x14ac:dyDescent="0.2">
      <c r="D564" s="28"/>
      <c r="E564" s="28"/>
    </row>
    <row r="565" spans="4:5" x14ac:dyDescent="0.2">
      <c r="D565" s="28"/>
      <c r="E565" s="28"/>
    </row>
    <row r="566" spans="4:5" x14ac:dyDescent="0.2">
      <c r="D566" s="28"/>
      <c r="E566" s="28"/>
    </row>
    <row r="567" spans="4:5" x14ac:dyDescent="0.2">
      <c r="D567" s="28"/>
      <c r="E567" s="28"/>
    </row>
    <row r="568" spans="4:5" x14ac:dyDescent="0.2">
      <c r="D568" s="28"/>
      <c r="E568" s="28"/>
    </row>
    <row r="569" spans="4:5" x14ac:dyDescent="0.2">
      <c r="D569" s="28"/>
      <c r="E569" s="28"/>
    </row>
    <row r="570" spans="4:5" x14ac:dyDescent="0.2">
      <c r="D570" s="28"/>
      <c r="E570" s="28"/>
    </row>
    <row r="571" spans="4:5" x14ac:dyDescent="0.2">
      <c r="D571" s="28"/>
      <c r="E571" s="28"/>
    </row>
    <row r="572" spans="4:5" x14ac:dyDescent="0.2">
      <c r="D572" s="28"/>
      <c r="E572" s="28"/>
    </row>
    <row r="573" spans="4:5" x14ac:dyDescent="0.2">
      <c r="D573" s="28"/>
      <c r="E573" s="28"/>
    </row>
    <row r="574" spans="4:5" x14ac:dyDescent="0.2">
      <c r="D574" s="28"/>
      <c r="E574" s="28"/>
    </row>
    <row r="575" spans="4:5" x14ac:dyDescent="0.2">
      <c r="D575" s="28"/>
      <c r="E575" s="28"/>
    </row>
    <row r="576" spans="4:5" x14ac:dyDescent="0.2">
      <c r="D576" s="28"/>
      <c r="E576" s="28"/>
    </row>
    <row r="577" spans="4:5" x14ac:dyDescent="0.2">
      <c r="D577" s="28"/>
      <c r="E577" s="28"/>
    </row>
    <row r="578" spans="4:5" x14ac:dyDescent="0.2">
      <c r="D578" s="28"/>
      <c r="E578" s="28"/>
    </row>
    <row r="579" spans="4:5" x14ac:dyDescent="0.2">
      <c r="D579" s="28"/>
      <c r="E579" s="28"/>
    </row>
    <row r="580" spans="4:5" x14ac:dyDescent="0.2">
      <c r="D580" s="28"/>
      <c r="E580" s="28"/>
    </row>
    <row r="581" spans="4:5" x14ac:dyDescent="0.2">
      <c r="D581" s="28"/>
      <c r="E581" s="28"/>
    </row>
    <row r="582" spans="4:5" x14ac:dyDescent="0.2">
      <c r="D582" s="28"/>
      <c r="E582" s="28"/>
    </row>
    <row r="583" spans="4:5" x14ac:dyDescent="0.2">
      <c r="D583" s="28"/>
      <c r="E583" s="28"/>
    </row>
    <row r="584" spans="4:5" x14ac:dyDescent="0.2">
      <c r="D584" s="28"/>
      <c r="E584" s="28"/>
    </row>
    <row r="585" spans="4:5" x14ac:dyDescent="0.2">
      <c r="D585" s="28"/>
      <c r="E585" s="28"/>
    </row>
    <row r="586" spans="4:5" x14ac:dyDescent="0.2">
      <c r="D586" s="28"/>
      <c r="E586" s="28"/>
    </row>
    <row r="587" spans="4:5" x14ac:dyDescent="0.2">
      <c r="D587" s="28"/>
      <c r="E587" s="28"/>
    </row>
    <row r="588" spans="4:5" x14ac:dyDescent="0.2">
      <c r="D588" s="28"/>
      <c r="E588" s="28"/>
    </row>
    <row r="589" spans="4:5" x14ac:dyDescent="0.2">
      <c r="D589" s="28"/>
      <c r="E589" s="28"/>
    </row>
    <row r="590" spans="4:5" x14ac:dyDescent="0.2">
      <c r="D590" s="28"/>
      <c r="E590" s="28"/>
    </row>
    <row r="591" spans="4:5" x14ac:dyDescent="0.2">
      <c r="D591" s="28"/>
      <c r="E591" s="28"/>
    </row>
    <row r="592" spans="4:5" x14ac:dyDescent="0.2">
      <c r="D592" s="28"/>
      <c r="E592" s="28"/>
    </row>
    <row r="593" spans="4:5" x14ac:dyDescent="0.2">
      <c r="D593" s="28"/>
      <c r="E593" s="28"/>
    </row>
    <row r="594" spans="4:5" x14ac:dyDescent="0.2">
      <c r="D594" s="28"/>
      <c r="E594" s="28"/>
    </row>
    <row r="595" spans="4:5" x14ac:dyDescent="0.2">
      <c r="D595" s="28"/>
      <c r="E595" s="28"/>
    </row>
    <row r="596" spans="4:5" x14ac:dyDescent="0.2">
      <c r="D596" s="28"/>
      <c r="E596" s="28"/>
    </row>
    <row r="597" spans="4:5" x14ac:dyDescent="0.2">
      <c r="D597" s="28"/>
      <c r="E597" s="28"/>
    </row>
    <row r="598" spans="4:5" x14ac:dyDescent="0.2">
      <c r="D598" s="28"/>
      <c r="E598" s="28"/>
    </row>
    <row r="599" spans="4:5" x14ac:dyDescent="0.2">
      <c r="D599" s="28"/>
      <c r="E599" s="28"/>
    </row>
    <row r="600" spans="4:5" x14ac:dyDescent="0.2">
      <c r="D600" s="28"/>
      <c r="E600" s="28"/>
    </row>
    <row r="601" spans="4:5" x14ac:dyDescent="0.2">
      <c r="D601" s="28"/>
      <c r="E601" s="28"/>
    </row>
    <row r="602" spans="4:5" x14ac:dyDescent="0.2">
      <c r="D602" s="28"/>
      <c r="E602" s="28"/>
    </row>
    <row r="603" spans="4:5" x14ac:dyDescent="0.2">
      <c r="D603" s="28"/>
      <c r="E603" s="28"/>
    </row>
    <row r="604" spans="4:5" x14ac:dyDescent="0.2">
      <c r="D604" s="28"/>
      <c r="E604" s="28"/>
    </row>
    <row r="605" spans="4:5" x14ac:dyDescent="0.2">
      <c r="D605" s="28"/>
      <c r="E605" s="28"/>
    </row>
    <row r="606" spans="4:5" x14ac:dyDescent="0.2">
      <c r="D606" s="28"/>
      <c r="E606" s="28"/>
    </row>
    <row r="607" spans="4:5" x14ac:dyDescent="0.2">
      <c r="D607" s="28"/>
      <c r="E607" s="28"/>
    </row>
    <row r="608" spans="4:5" x14ac:dyDescent="0.2">
      <c r="D608" s="28"/>
      <c r="E608" s="28"/>
    </row>
    <row r="609" spans="4:5" x14ac:dyDescent="0.2">
      <c r="D609" s="28"/>
      <c r="E609" s="28"/>
    </row>
    <row r="610" spans="4:5" x14ac:dyDescent="0.2">
      <c r="D610" s="28"/>
      <c r="E610" s="28"/>
    </row>
    <row r="611" spans="4:5" x14ac:dyDescent="0.2">
      <c r="D611" s="28"/>
      <c r="E611" s="28"/>
    </row>
    <row r="612" spans="4:5" x14ac:dyDescent="0.2">
      <c r="D612" s="28"/>
      <c r="E612" s="28"/>
    </row>
    <row r="613" spans="4:5" x14ac:dyDescent="0.2">
      <c r="D613" s="28"/>
      <c r="E613" s="28"/>
    </row>
    <row r="614" spans="4:5" x14ac:dyDescent="0.2">
      <c r="D614" s="28"/>
      <c r="E614" s="28"/>
    </row>
    <row r="615" spans="4:5" x14ac:dyDescent="0.2">
      <c r="D615" s="28"/>
      <c r="E615" s="28"/>
    </row>
    <row r="616" spans="4:5" x14ac:dyDescent="0.2">
      <c r="D616" s="28"/>
      <c r="E616" s="28"/>
    </row>
    <row r="617" spans="4:5" x14ac:dyDescent="0.2">
      <c r="D617" s="28"/>
      <c r="E617" s="28"/>
    </row>
    <row r="618" spans="4:5" x14ac:dyDescent="0.2">
      <c r="D618" s="28"/>
      <c r="E618" s="28"/>
    </row>
    <row r="619" spans="4:5" x14ac:dyDescent="0.2">
      <c r="D619" s="28"/>
      <c r="E619" s="28"/>
    </row>
    <row r="620" spans="4:5" x14ac:dyDescent="0.2">
      <c r="D620" s="28"/>
      <c r="E620" s="28"/>
    </row>
    <row r="621" spans="4:5" x14ac:dyDescent="0.2">
      <c r="D621" s="28"/>
      <c r="E621" s="28"/>
    </row>
    <row r="622" spans="4:5" x14ac:dyDescent="0.2">
      <c r="D622" s="28"/>
      <c r="E622" s="28"/>
    </row>
    <row r="623" spans="4:5" x14ac:dyDescent="0.2">
      <c r="D623" s="28"/>
      <c r="E623" s="28"/>
    </row>
    <row r="624" spans="4:5" x14ac:dyDescent="0.2">
      <c r="D624" s="28"/>
      <c r="E624" s="28"/>
    </row>
    <row r="625" spans="4:5" x14ac:dyDescent="0.2">
      <c r="D625" s="28"/>
      <c r="E625" s="28"/>
    </row>
    <row r="626" spans="4:5" x14ac:dyDescent="0.2">
      <c r="D626" s="28"/>
      <c r="E626" s="28"/>
    </row>
    <row r="627" spans="4:5" x14ac:dyDescent="0.2">
      <c r="D627" s="28"/>
      <c r="E627" s="28"/>
    </row>
    <row r="628" spans="4:5" x14ac:dyDescent="0.2">
      <c r="D628" s="28"/>
      <c r="E628" s="28"/>
    </row>
    <row r="629" spans="4:5" x14ac:dyDescent="0.2">
      <c r="D629" s="28"/>
      <c r="E629" s="28"/>
    </row>
    <row r="630" spans="4:5" x14ac:dyDescent="0.2">
      <c r="D630" s="28"/>
      <c r="E630" s="28"/>
    </row>
    <row r="631" spans="4:5" x14ac:dyDescent="0.2">
      <c r="D631" s="28"/>
      <c r="E631" s="28"/>
    </row>
    <row r="632" spans="4:5" x14ac:dyDescent="0.2">
      <c r="D632" s="28"/>
      <c r="E632" s="28"/>
    </row>
    <row r="633" spans="4:5" x14ac:dyDescent="0.2">
      <c r="D633" s="28"/>
      <c r="E633" s="28"/>
    </row>
    <row r="634" spans="4:5" x14ac:dyDescent="0.2">
      <c r="D634" s="28"/>
      <c r="E634" s="28"/>
    </row>
    <row r="635" spans="4:5" x14ac:dyDescent="0.2">
      <c r="D635" s="28"/>
      <c r="E635" s="28"/>
    </row>
    <row r="636" spans="4:5" x14ac:dyDescent="0.2">
      <c r="D636" s="28"/>
      <c r="E636" s="28"/>
    </row>
    <row r="637" spans="4:5" x14ac:dyDescent="0.2">
      <c r="D637" s="28"/>
      <c r="E637" s="28"/>
    </row>
    <row r="638" spans="4:5" x14ac:dyDescent="0.2">
      <c r="D638" s="28"/>
      <c r="E638" s="28"/>
    </row>
    <row r="639" spans="4:5" x14ac:dyDescent="0.2">
      <c r="D639" s="28"/>
      <c r="E639" s="28"/>
    </row>
    <row r="640" spans="4:5" x14ac:dyDescent="0.2">
      <c r="D640" s="28"/>
      <c r="E640" s="28"/>
    </row>
    <row r="641" spans="4:5" x14ac:dyDescent="0.2">
      <c r="D641" s="28"/>
      <c r="E641" s="28"/>
    </row>
    <row r="642" spans="4:5" x14ac:dyDescent="0.2">
      <c r="D642" s="28"/>
      <c r="E642" s="28"/>
    </row>
    <row r="643" spans="4:5" x14ac:dyDescent="0.2">
      <c r="D643" s="28"/>
      <c r="E643" s="28"/>
    </row>
    <row r="644" spans="4:5" x14ac:dyDescent="0.2">
      <c r="D644" s="28"/>
      <c r="E644" s="28"/>
    </row>
    <row r="645" spans="4:5" x14ac:dyDescent="0.2">
      <c r="D645" s="28"/>
      <c r="E645" s="28"/>
    </row>
    <row r="646" spans="4:5" x14ac:dyDescent="0.2">
      <c r="D646" s="28"/>
      <c r="E646" s="28"/>
    </row>
    <row r="647" spans="4:5" x14ac:dyDescent="0.2">
      <c r="D647" s="28"/>
      <c r="E647" s="28"/>
    </row>
    <row r="648" spans="4:5" x14ac:dyDescent="0.2">
      <c r="D648" s="28"/>
      <c r="E648" s="28"/>
    </row>
    <row r="649" spans="4:5" x14ac:dyDescent="0.2">
      <c r="D649" s="28"/>
      <c r="E649" s="28"/>
    </row>
    <row r="650" spans="4:5" x14ac:dyDescent="0.2">
      <c r="D650" s="28"/>
      <c r="E650" s="28"/>
    </row>
    <row r="651" spans="4:5" x14ac:dyDescent="0.2">
      <c r="D651" s="28"/>
      <c r="E651" s="28"/>
    </row>
    <row r="652" spans="4:5" x14ac:dyDescent="0.2">
      <c r="D652" s="28"/>
      <c r="E652" s="28"/>
    </row>
    <row r="653" spans="4:5" x14ac:dyDescent="0.2">
      <c r="D653" s="28"/>
      <c r="E653" s="28"/>
    </row>
    <row r="654" spans="4:5" x14ac:dyDescent="0.2">
      <c r="D654" s="28"/>
      <c r="E654" s="28"/>
    </row>
    <row r="655" spans="4:5" x14ac:dyDescent="0.2">
      <c r="D655" s="28"/>
      <c r="E655" s="28"/>
    </row>
    <row r="656" spans="4:5" x14ac:dyDescent="0.2">
      <c r="D656" s="28"/>
      <c r="E656" s="28"/>
    </row>
    <row r="657" spans="4:5" x14ac:dyDescent="0.2">
      <c r="D657" s="28"/>
      <c r="E657" s="28"/>
    </row>
    <row r="658" spans="4:5" x14ac:dyDescent="0.2">
      <c r="D658" s="28"/>
      <c r="E658" s="28"/>
    </row>
    <row r="659" spans="4:5" x14ac:dyDescent="0.2">
      <c r="D659" s="28"/>
      <c r="E659" s="28"/>
    </row>
    <row r="660" spans="4:5" x14ac:dyDescent="0.2">
      <c r="D660" s="28"/>
      <c r="E660" s="28"/>
    </row>
    <row r="661" spans="4:5" x14ac:dyDescent="0.2">
      <c r="D661" s="28"/>
      <c r="E661" s="28"/>
    </row>
    <row r="662" spans="4:5" x14ac:dyDescent="0.2">
      <c r="D662" s="28"/>
      <c r="E662" s="28"/>
    </row>
    <row r="663" spans="4:5" x14ac:dyDescent="0.2">
      <c r="D663" s="28"/>
      <c r="E663" s="28"/>
    </row>
    <row r="664" spans="4:5" x14ac:dyDescent="0.2">
      <c r="D664" s="28"/>
      <c r="E664" s="28"/>
    </row>
    <row r="665" spans="4:5" x14ac:dyDescent="0.2">
      <c r="D665" s="28"/>
      <c r="E665" s="28"/>
    </row>
    <row r="666" spans="4:5" x14ac:dyDescent="0.2">
      <c r="D666" s="28"/>
      <c r="E666" s="28"/>
    </row>
    <row r="667" spans="4:5" x14ac:dyDescent="0.2">
      <c r="D667" s="28"/>
      <c r="E667" s="28"/>
    </row>
    <row r="668" spans="4:5" x14ac:dyDescent="0.2">
      <c r="D668" s="28"/>
      <c r="E668" s="28"/>
    </row>
    <row r="669" spans="4:5" x14ac:dyDescent="0.2">
      <c r="D669" s="28"/>
      <c r="E669" s="28"/>
    </row>
    <row r="670" spans="4:5" x14ac:dyDescent="0.2">
      <c r="D670" s="28"/>
      <c r="E670" s="28"/>
    </row>
    <row r="671" spans="4:5" x14ac:dyDescent="0.2">
      <c r="D671" s="28"/>
      <c r="E671" s="28"/>
    </row>
    <row r="672" spans="4:5" x14ac:dyDescent="0.2">
      <c r="D672" s="28"/>
      <c r="E672" s="28"/>
    </row>
    <row r="673" spans="4:5" x14ac:dyDescent="0.2">
      <c r="D673" s="28"/>
      <c r="E673" s="28"/>
    </row>
    <row r="674" spans="4:5" x14ac:dyDescent="0.2">
      <c r="D674" s="28"/>
      <c r="E674" s="28"/>
    </row>
    <row r="675" spans="4:5" x14ac:dyDescent="0.2">
      <c r="D675" s="28"/>
      <c r="E675" s="28"/>
    </row>
    <row r="676" spans="4:5" x14ac:dyDescent="0.2">
      <c r="D676" s="28"/>
      <c r="E676" s="28"/>
    </row>
    <row r="677" spans="4:5" x14ac:dyDescent="0.2">
      <c r="D677" s="28"/>
      <c r="E677" s="28"/>
    </row>
    <row r="678" spans="4:5" x14ac:dyDescent="0.2">
      <c r="D678" s="28"/>
      <c r="E678" s="28"/>
    </row>
    <row r="679" spans="4:5" x14ac:dyDescent="0.2">
      <c r="D679" s="28"/>
      <c r="E679" s="28"/>
    </row>
    <row r="680" spans="4:5" x14ac:dyDescent="0.2">
      <c r="D680" s="28"/>
      <c r="E680" s="28"/>
    </row>
    <row r="681" spans="4:5" x14ac:dyDescent="0.2">
      <c r="D681" s="28"/>
      <c r="E681" s="28"/>
    </row>
    <row r="682" spans="4:5" x14ac:dyDescent="0.2">
      <c r="D682" s="28"/>
      <c r="E682" s="28"/>
    </row>
    <row r="683" spans="4:5" x14ac:dyDescent="0.2">
      <c r="D683" s="28"/>
      <c r="E683" s="28"/>
    </row>
    <row r="684" spans="4:5" x14ac:dyDescent="0.2">
      <c r="D684" s="28"/>
      <c r="E684" s="28"/>
    </row>
    <row r="685" spans="4:5" x14ac:dyDescent="0.2">
      <c r="D685" s="28"/>
      <c r="E685" s="28"/>
    </row>
    <row r="686" spans="4:5" x14ac:dyDescent="0.2">
      <c r="D686" s="28"/>
      <c r="E686" s="28"/>
    </row>
    <row r="687" spans="4:5" x14ac:dyDescent="0.2">
      <c r="D687" s="28"/>
      <c r="E687" s="28"/>
    </row>
    <row r="688" spans="4:5" x14ac:dyDescent="0.2">
      <c r="D688" s="28"/>
      <c r="E688" s="28"/>
    </row>
    <row r="689" spans="4:5" x14ac:dyDescent="0.2">
      <c r="D689" s="28"/>
      <c r="E689" s="28"/>
    </row>
    <row r="690" spans="4:5" x14ac:dyDescent="0.2">
      <c r="D690" s="28"/>
      <c r="E690" s="28"/>
    </row>
    <row r="691" spans="4:5" x14ac:dyDescent="0.2">
      <c r="D691" s="28"/>
      <c r="E691" s="28"/>
    </row>
    <row r="692" spans="4:5" x14ac:dyDescent="0.2">
      <c r="D692" s="28"/>
      <c r="E692" s="28"/>
    </row>
    <row r="693" spans="4:5" x14ac:dyDescent="0.2">
      <c r="D693" s="28"/>
      <c r="E693" s="28"/>
    </row>
    <row r="694" spans="4:5" x14ac:dyDescent="0.2">
      <c r="D694" s="28"/>
      <c r="E694" s="28"/>
    </row>
    <row r="695" spans="4:5" x14ac:dyDescent="0.2">
      <c r="D695" s="28"/>
      <c r="E695" s="28"/>
    </row>
    <row r="696" spans="4:5" x14ac:dyDescent="0.2">
      <c r="D696" s="28"/>
      <c r="E696" s="28"/>
    </row>
    <row r="697" spans="4:5" x14ac:dyDescent="0.2">
      <c r="D697" s="28"/>
      <c r="E697" s="28"/>
    </row>
    <row r="698" spans="4:5" x14ac:dyDescent="0.2">
      <c r="D698" s="28"/>
      <c r="E698" s="28"/>
    </row>
    <row r="699" spans="4:5" x14ac:dyDescent="0.2">
      <c r="D699" s="28"/>
      <c r="E699" s="28"/>
    </row>
    <row r="700" spans="4:5" x14ac:dyDescent="0.2">
      <c r="D700" s="28"/>
      <c r="E700" s="28"/>
    </row>
    <row r="701" spans="4:5" x14ac:dyDescent="0.2">
      <c r="D701" s="28"/>
      <c r="E701" s="28"/>
    </row>
    <row r="702" spans="4:5" x14ac:dyDescent="0.2">
      <c r="D702" s="28"/>
      <c r="E702" s="28"/>
    </row>
    <row r="703" spans="4:5" x14ac:dyDescent="0.2">
      <c r="D703" s="28"/>
      <c r="E703" s="28"/>
    </row>
    <row r="704" spans="4:5" x14ac:dyDescent="0.2">
      <c r="D704" s="28"/>
      <c r="E704" s="28"/>
    </row>
    <row r="705" spans="4:5" x14ac:dyDescent="0.2">
      <c r="D705" s="28"/>
      <c r="E705" s="28"/>
    </row>
    <row r="706" spans="4:5" x14ac:dyDescent="0.2">
      <c r="D706" s="28"/>
      <c r="E706" s="28"/>
    </row>
    <row r="707" spans="4:5" x14ac:dyDescent="0.2">
      <c r="D707" s="28"/>
      <c r="E707" s="28"/>
    </row>
    <row r="708" spans="4:5" x14ac:dyDescent="0.2">
      <c r="D708" s="28"/>
      <c r="E708" s="28"/>
    </row>
    <row r="709" spans="4:5" x14ac:dyDescent="0.2">
      <c r="D709" s="28"/>
      <c r="E709" s="28"/>
    </row>
    <row r="710" spans="4:5" x14ac:dyDescent="0.2">
      <c r="D710" s="28"/>
      <c r="E710" s="28"/>
    </row>
    <row r="711" spans="4:5" x14ac:dyDescent="0.2">
      <c r="D711" s="28"/>
      <c r="E711" s="28"/>
    </row>
    <row r="712" spans="4:5" x14ac:dyDescent="0.2">
      <c r="D712" s="28"/>
      <c r="E712" s="28"/>
    </row>
    <row r="713" spans="4:5" x14ac:dyDescent="0.2">
      <c r="D713" s="28"/>
      <c r="E713" s="28"/>
    </row>
    <row r="714" spans="4:5" x14ac:dyDescent="0.2">
      <c r="D714" s="28"/>
      <c r="E714" s="28"/>
    </row>
    <row r="715" spans="4:5" x14ac:dyDescent="0.2">
      <c r="D715" s="28"/>
      <c r="E715" s="28"/>
    </row>
    <row r="716" spans="4:5" x14ac:dyDescent="0.2">
      <c r="D716" s="28"/>
      <c r="E716" s="28"/>
    </row>
    <row r="717" spans="4:5" x14ac:dyDescent="0.2">
      <c r="D717" s="28"/>
      <c r="E717" s="28"/>
    </row>
    <row r="718" spans="4:5" x14ac:dyDescent="0.2">
      <c r="D718" s="28"/>
      <c r="E718" s="28"/>
    </row>
    <row r="719" spans="4:5" x14ac:dyDescent="0.2">
      <c r="D719" s="28"/>
      <c r="E719" s="28"/>
    </row>
    <row r="720" spans="4:5" x14ac:dyDescent="0.2">
      <c r="D720" s="28"/>
      <c r="E720" s="28"/>
    </row>
    <row r="721" spans="4:5" x14ac:dyDescent="0.2">
      <c r="D721" s="28"/>
      <c r="E721" s="28"/>
    </row>
    <row r="722" spans="4:5" x14ac:dyDescent="0.2">
      <c r="D722" s="28"/>
      <c r="E722" s="28"/>
    </row>
    <row r="723" spans="4:5" x14ac:dyDescent="0.2">
      <c r="D723" s="28"/>
      <c r="E723" s="28"/>
    </row>
    <row r="724" spans="4:5" x14ac:dyDescent="0.2">
      <c r="D724" s="28"/>
      <c r="E724" s="28"/>
    </row>
    <row r="725" spans="4:5" x14ac:dyDescent="0.2">
      <c r="D725" s="28"/>
      <c r="E725" s="28"/>
    </row>
    <row r="726" spans="4:5" x14ac:dyDescent="0.2">
      <c r="D726" s="28"/>
      <c r="E726" s="28"/>
    </row>
    <row r="727" spans="4:5" x14ac:dyDescent="0.2">
      <c r="D727" s="28"/>
      <c r="E727" s="28"/>
    </row>
    <row r="728" spans="4:5" x14ac:dyDescent="0.2">
      <c r="D728" s="28"/>
      <c r="E728" s="28"/>
    </row>
    <row r="729" spans="4:5" x14ac:dyDescent="0.2">
      <c r="D729" s="28"/>
      <c r="E729" s="28"/>
    </row>
    <row r="730" spans="4:5" x14ac:dyDescent="0.2">
      <c r="D730" s="28"/>
      <c r="E730" s="28"/>
    </row>
    <row r="731" spans="4:5" x14ac:dyDescent="0.2">
      <c r="D731" s="28"/>
      <c r="E731" s="28"/>
    </row>
    <row r="732" spans="4:5" x14ac:dyDescent="0.2">
      <c r="D732" s="28"/>
      <c r="E732" s="28"/>
    </row>
    <row r="733" spans="4:5" x14ac:dyDescent="0.2">
      <c r="D733" s="28"/>
      <c r="E733" s="28"/>
    </row>
    <row r="734" spans="4:5" x14ac:dyDescent="0.2">
      <c r="D734" s="28"/>
      <c r="E734" s="28"/>
    </row>
    <row r="735" spans="4:5" x14ac:dyDescent="0.2">
      <c r="D735" s="28"/>
      <c r="E735" s="28"/>
    </row>
    <row r="736" spans="4:5" x14ac:dyDescent="0.2">
      <c r="D736" s="28"/>
      <c r="E736" s="28"/>
    </row>
    <row r="737" spans="4:5" x14ac:dyDescent="0.2">
      <c r="D737" s="28"/>
      <c r="E737" s="28"/>
    </row>
    <row r="738" spans="4:5" x14ac:dyDescent="0.2">
      <c r="D738" s="28"/>
      <c r="E738" s="28"/>
    </row>
    <row r="739" spans="4:5" x14ac:dyDescent="0.2">
      <c r="D739" s="28"/>
      <c r="E739" s="28"/>
    </row>
    <row r="740" spans="4:5" x14ac:dyDescent="0.2">
      <c r="D740" s="28"/>
      <c r="E740" s="28"/>
    </row>
    <row r="741" spans="4:5" x14ac:dyDescent="0.2">
      <c r="D741" s="28"/>
      <c r="E741" s="28"/>
    </row>
    <row r="742" spans="4:5" x14ac:dyDescent="0.2">
      <c r="D742" s="28"/>
      <c r="E742" s="28"/>
    </row>
    <row r="743" spans="4:5" x14ac:dyDescent="0.2">
      <c r="D743" s="28"/>
      <c r="E743" s="28"/>
    </row>
    <row r="744" spans="4:5" x14ac:dyDescent="0.2">
      <c r="D744" s="28"/>
      <c r="E744" s="28"/>
    </row>
    <row r="745" spans="4:5" x14ac:dyDescent="0.2">
      <c r="D745" s="28"/>
      <c r="E745" s="28"/>
    </row>
    <row r="746" spans="4:5" x14ac:dyDescent="0.2">
      <c r="D746" s="28"/>
      <c r="E746" s="28"/>
    </row>
    <row r="747" spans="4:5" x14ac:dyDescent="0.2">
      <c r="D747" s="28"/>
      <c r="E747" s="28"/>
    </row>
    <row r="748" spans="4:5" x14ac:dyDescent="0.2">
      <c r="D748" s="28"/>
      <c r="E748" s="28"/>
    </row>
    <row r="749" spans="4:5" x14ac:dyDescent="0.2">
      <c r="D749" s="28"/>
      <c r="E749" s="28"/>
    </row>
    <row r="750" spans="4:5" x14ac:dyDescent="0.2">
      <c r="D750" s="28"/>
      <c r="E750" s="28"/>
    </row>
    <row r="751" spans="4:5" x14ac:dyDescent="0.2">
      <c r="D751" s="28"/>
      <c r="E751" s="28"/>
    </row>
    <row r="752" spans="4:5" x14ac:dyDescent="0.2">
      <c r="D752" s="28"/>
      <c r="E752" s="28"/>
    </row>
    <row r="753" spans="4:5" x14ac:dyDescent="0.2">
      <c r="D753" s="28"/>
      <c r="E753" s="28"/>
    </row>
    <row r="754" spans="4:5" x14ac:dyDescent="0.2">
      <c r="D754" s="28"/>
      <c r="E754" s="28"/>
    </row>
    <row r="755" spans="4:5" x14ac:dyDescent="0.2">
      <c r="D755" s="28"/>
      <c r="E755" s="28"/>
    </row>
    <row r="756" spans="4:5" x14ac:dyDescent="0.2">
      <c r="D756" s="28"/>
      <c r="E756" s="28"/>
    </row>
    <row r="757" spans="4:5" x14ac:dyDescent="0.2">
      <c r="D757" s="28"/>
      <c r="E757" s="28"/>
    </row>
    <row r="758" spans="4:5" x14ac:dyDescent="0.2">
      <c r="D758" s="28"/>
      <c r="E758" s="28"/>
    </row>
    <row r="759" spans="4:5" x14ac:dyDescent="0.2">
      <c r="D759" s="28"/>
      <c r="E759" s="28"/>
    </row>
    <row r="760" spans="4:5" x14ac:dyDescent="0.2">
      <c r="D760" s="28"/>
      <c r="E760" s="28"/>
    </row>
    <row r="761" spans="4:5" x14ac:dyDescent="0.2">
      <c r="D761" s="28"/>
      <c r="E761" s="28"/>
    </row>
    <row r="762" spans="4:5" x14ac:dyDescent="0.2">
      <c r="D762" s="28"/>
      <c r="E762" s="28"/>
    </row>
    <row r="763" spans="4:5" x14ac:dyDescent="0.2">
      <c r="D763" s="28"/>
      <c r="E763" s="28"/>
    </row>
    <row r="764" spans="4:5" x14ac:dyDescent="0.2">
      <c r="D764" s="28"/>
      <c r="E764" s="28"/>
    </row>
    <row r="765" spans="4:5" x14ac:dyDescent="0.2">
      <c r="D765" s="28"/>
      <c r="E765" s="28"/>
    </row>
    <row r="766" spans="4:5" x14ac:dyDescent="0.2">
      <c r="D766" s="28"/>
      <c r="E766" s="28"/>
    </row>
    <row r="767" spans="4:5" x14ac:dyDescent="0.2">
      <c r="D767" s="28"/>
      <c r="E767" s="28"/>
    </row>
    <row r="768" spans="4:5" x14ac:dyDescent="0.2">
      <c r="D768" s="28"/>
      <c r="E768" s="28"/>
    </row>
    <row r="769" spans="4:5" x14ac:dyDescent="0.2">
      <c r="D769" s="28"/>
      <c r="E769" s="28"/>
    </row>
    <row r="770" spans="4:5" x14ac:dyDescent="0.2">
      <c r="D770" s="28"/>
      <c r="E770" s="28"/>
    </row>
    <row r="771" spans="4:5" x14ac:dyDescent="0.2">
      <c r="D771" s="28"/>
      <c r="E771" s="28"/>
    </row>
    <row r="772" spans="4:5" x14ac:dyDescent="0.2">
      <c r="D772" s="28"/>
      <c r="E772" s="28"/>
    </row>
    <row r="773" spans="4:5" x14ac:dyDescent="0.2">
      <c r="D773" s="28"/>
      <c r="E773" s="28"/>
    </row>
    <row r="774" spans="4:5" x14ac:dyDescent="0.2">
      <c r="D774" s="28"/>
      <c r="E774" s="28"/>
    </row>
    <row r="775" spans="4:5" x14ac:dyDescent="0.2">
      <c r="D775" s="28"/>
      <c r="E775" s="28"/>
    </row>
    <row r="776" spans="4:5" x14ac:dyDescent="0.2">
      <c r="D776" s="28"/>
      <c r="E776" s="28"/>
    </row>
    <row r="777" spans="4:5" x14ac:dyDescent="0.2">
      <c r="D777" s="28"/>
      <c r="E777" s="28"/>
    </row>
    <row r="778" spans="4:5" x14ac:dyDescent="0.2">
      <c r="D778" s="28"/>
      <c r="E778" s="28"/>
    </row>
    <row r="779" spans="4:5" x14ac:dyDescent="0.2">
      <c r="D779" s="28"/>
      <c r="E779" s="28"/>
    </row>
    <row r="780" spans="4:5" x14ac:dyDescent="0.2">
      <c r="D780" s="28"/>
      <c r="E780" s="28"/>
    </row>
    <row r="781" spans="4:5" x14ac:dyDescent="0.2">
      <c r="D781" s="28"/>
      <c r="E781" s="28"/>
    </row>
    <row r="782" spans="4:5" x14ac:dyDescent="0.2">
      <c r="D782" s="28"/>
      <c r="E782" s="28"/>
    </row>
    <row r="783" spans="4:5" x14ac:dyDescent="0.2">
      <c r="D783" s="28"/>
      <c r="E783" s="28"/>
    </row>
    <row r="784" spans="4:5" x14ac:dyDescent="0.2">
      <c r="D784" s="28"/>
      <c r="E784" s="28"/>
    </row>
    <row r="785" spans="4:5" x14ac:dyDescent="0.2">
      <c r="D785" s="28"/>
      <c r="E785" s="28"/>
    </row>
    <row r="786" spans="4:5" x14ac:dyDescent="0.2">
      <c r="D786" s="28"/>
      <c r="E786" s="28"/>
    </row>
    <row r="787" spans="4:5" x14ac:dyDescent="0.2">
      <c r="D787" s="28"/>
      <c r="E787" s="28"/>
    </row>
    <row r="788" spans="4:5" x14ac:dyDescent="0.2">
      <c r="D788" s="28"/>
      <c r="E788" s="28"/>
    </row>
    <row r="789" spans="4:5" x14ac:dyDescent="0.2">
      <c r="D789" s="28"/>
      <c r="E789" s="28"/>
    </row>
    <row r="790" spans="4:5" x14ac:dyDescent="0.2">
      <c r="D790" s="28"/>
      <c r="E790" s="28"/>
    </row>
    <row r="791" spans="4:5" x14ac:dyDescent="0.2">
      <c r="D791" s="28"/>
      <c r="E791" s="28"/>
    </row>
    <row r="792" spans="4:5" x14ac:dyDescent="0.2">
      <c r="D792" s="28"/>
      <c r="E792" s="28"/>
    </row>
    <row r="793" spans="4:5" x14ac:dyDescent="0.2">
      <c r="D793" s="28"/>
      <c r="E793" s="28"/>
    </row>
    <row r="794" spans="4:5" x14ac:dyDescent="0.2">
      <c r="D794" s="28"/>
      <c r="E794" s="28"/>
    </row>
    <row r="795" spans="4:5" x14ac:dyDescent="0.2">
      <c r="D795" s="28"/>
      <c r="E795" s="28"/>
    </row>
    <row r="796" spans="4:5" x14ac:dyDescent="0.2">
      <c r="D796" s="28"/>
      <c r="E796" s="28"/>
    </row>
    <row r="797" spans="4:5" x14ac:dyDescent="0.2">
      <c r="D797" s="28"/>
      <c r="E797" s="28"/>
    </row>
    <row r="798" spans="4:5" x14ac:dyDescent="0.2">
      <c r="D798" s="28"/>
      <c r="E798" s="28"/>
    </row>
    <row r="799" spans="4:5" x14ac:dyDescent="0.2">
      <c r="D799" s="28"/>
      <c r="E799" s="28"/>
    </row>
    <row r="800" spans="4:5" x14ac:dyDescent="0.2">
      <c r="D800" s="28"/>
      <c r="E800" s="28"/>
    </row>
    <row r="801" spans="4:5" x14ac:dyDescent="0.2">
      <c r="D801" s="28"/>
      <c r="E801" s="28"/>
    </row>
    <row r="802" spans="4:5" x14ac:dyDescent="0.2">
      <c r="D802" s="28"/>
      <c r="E802" s="28"/>
    </row>
    <row r="803" spans="4:5" x14ac:dyDescent="0.2">
      <c r="D803" s="28"/>
      <c r="E803" s="28"/>
    </row>
    <row r="804" spans="4:5" x14ac:dyDescent="0.2">
      <c r="D804" s="28"/>
      <c r="E804" s="28"/>
    </row>
    <row r="805" spans="4:5" x14ac:dyDescent="0.2">
      <c r="D805" s="28"/>
      <c r="E805" s="28"/>
    </row>
    <row r="806" spans="4:5" x14ac:dyDescent="0.2">
      <c r="D806" s="28"/>
      <c r="E806" s="28"/>
    </row>
    <row r="807" spans="4:5" x14ac:dyDescent="0.2">
      <c r="D807" s="28"/>
      <c r="E807" s="28"/>
    </row>
    <row r="808" spans="4:5" x14ac:dyDescent="0.2">
      <c r="D808" s="28"/>
      <c r="E808" s="28"/>
    </row>
    <row r="809" spans="4:5" x14ac:dyDescent="0.2">
      <c r="D809" s="28"/>
      <c r="E809" s="28"/>
    </row>
    <row r="810" spans="4:5" x14ac:dyDescent="0.2">
      <c r="D810" s="28"/>
      <c r="E810" s="28"/>
    </row>
    <row r="811" spans="4:5" x14ac:dyDescent="0.2">
      <c r="D811" s="28"/>
      <c r="E811" s="28"/>
    </row>
    <row r="812" spans="4:5" x14ac:dyDescent="0.2">
      <c r="D812" s="28"/>
      <c r="E812" s="28"/>
    </row>
    <row r="813" spans="4:5" x14ac:dyDescent="0.2">
      <c r="D813" s="28"/>
      <c r="E813" s="28"/>
    </row>
    <row r="814" spans="4:5" x14ac:dyDescent="0.2">
      <c r="D814" s="28"/>
      <c r="E814" s="28"/>
    </row>
    <row r="815" spans="4:5" x14ac:dyDescent="0.2">
      <c r="D815" s="28"/>
      <c r="E815" s="28"/>
    </row>
    <row r="816" spans="4:5" x14ac:dyDescent="0.2">
      <c r="D816" s="28"/>
      <c r="E816" s="28"/>
    </row>
    <row r="817" spans="4:5" x14ac:dyDescent="0.2">
      <c r="D817" s="28"/>
      <c r="E817" s="28"/>
    </row>
    <row r="818" spans="4:5" x14ac:dyDescent="0.2">
      <c r="D818" s="28"/>
      <c r="E818" s="28"/>
    </row>
    <row r="819" spans="4:5" x14ac:dyDescent="0.2">
      <c r="D819" s="28"/>
      <c r="E819" s="28"/>
    </row>
    <row r="820" spans="4:5" x14ac:dyDescent="0.2">
      <c r="D820" s="28"/>
      <c r="E820" s="28"/>
    </row>
    <row r="821" spans="4:5" x14ac:dyDescent="0.2">
      <c r="D821" s="28"/>
      <c r="E821" s="28"/>
    </row>
    <row r="822" spans="4:5" x14ac:dyDescent="0.2">
      <c r="D822" s="28"/>
      <c r="E822" s="28"/>
    </row>
    <row r="823" spans="4:5" x14ac:dyDescent="0.2">
      <c r="D823" s="28"/>
      <c r="E823" s="28"/>
    </row>
    <row r="824" spans="4:5" x14ac:dyDescent="0.2">
      <c r="D824" s="28"/>
      <c r="E824" s="28"/>
    </row>
    <row r="825" spans="4:5" x14ac:dyDescent="0.2">
      <c r="D825" s="28"/>
      <c r="E825" s="28"/>
    </row>
    <row r="826" spans="4:5" x14ac:dyDescent="0.2">
      <c r="D826" s="28"/>
      <c r="E826" s="28"/>
    </row>
    <row r="827" spans="4:5" x14ac:dyDescent="0.2">
      <c r="D827" s="28"/>
      <c r="E827" s="28"/>
    </row>
    <row r="828" spans="4:5" x14ac:dyDescent="0.2">
      <c r="D828" s="28"/>
      <c r="E828" s="28"/>
    </row>
    <row r="829" spans="4:5" x14ac:dyDescent="0.2">
      <c r="D829" s="28"/>
      <c r="E829" s="28"/>
    </row>
    <row r="830" spans="4:5" x14ac:dyDescent="0.2">
      <c r="D830" s="28"/>
      <c r="E830" s="28"/>
    </row>
    <row r="831" spans="4:5" x14ac:dyDescent="0.2">
      <c r="D831" s="28"/>
      <c r="E831" s="28"/>
    </row>
    <row r="832" spans="4:5" x14ac:dyDescent="0.2">
      <c r="D832" s="28"/>
      <c r="E832" s="28"/>
    </row>
    <row r="833" spans="4:5" x14ac:dyDescent="0.2">
      <c r="D833" s="28"/>
      <c r="E833" s="28"/>
    </row>
    <row r="834" spans="4:5" x14ac:dyDescent="0.2">
      <c r="D834" s="28"/>
      <c r="E834" s="28"/>
    </row>
    <row r="835" spans="4:5" x14ac:dyDescent="0.2">
      <c r="D835" s="28"/>
      <c r="E835" s="28"/>
    </row>
    <row r="836" spans="4:5" x14ac:dyDescent="0.2">
      <c r="D836" s="28"/>
      <c r="E836" s="28"/>
    </row>
    <row r="837" spans="4:5" x14ac:dyDescent="0.2">
      <c r="D837" s="28"/>
      <c r="E837" s="28"/>
    </row>
    <row r="838" spans="4:5" x14ac:dyDescent="0.2">
      <c r="D838" s="28"/>
      <c r="E838" s="28"/>
    </row>
    <row r="839" spans="4:5" x14ac:dyDescent="0.2">
      <c r="D839" s="28"/>
      <c r="E839" s="28"/>
    </row>
    <row r="840" spans="4:5" x14ac:dyDescent="0.2">
      <c r="D840" s="28"/>
      <c r="E840" s="28"/>
    </row>
    <row r="841" spans="4:5" x14ac:dyDescent="0.2">
      <c r="D841" s="28"/>
      <c r="E841" s="28"/>
    </row>
    <row r="842" spans="4:5" x14ac:dyDescent="0.2">
      <c r="D842" s="28"/>
      <c r="E842" s="28"/>
    </row>
    <row r="843" spans="4:5" x14ac:dyDescent="0.2">
      <c r="D843" s="28"/>
      <c r="E843" s="28"/>
    </row>
    <row r="844" spans="4:5" x14ac:dyDescent="0.2">
      <c r="D844" s="28"/>
      <c r="E844" s="28"/>
    </row>
    <row r="845" spans="4:5" x14ac:dyDescent="0.2">
      <c r="D845" s="28"/>
      <c r="E845" s="28"/>
    </row>
    <row r="846" spans="4:5" x14ac:dyDescent="0.2">
      <c r="D846" s="28"/>
      <c r="E846" s="28"/>
    </row>
    <row r="847" spans="4:5" x14ac:dyDescent="0.2">
      <c r="D847" s="28"/>
      <c r="E847" s="28"/>
    </row>
    <row r="848" spans="4:5" x14ac:dyDescent="0.2">
      <c r="D848" s="28"/>
      <c r="E848" s="28"/>
    </row>
    <row r="849" spans="4:5" x14ac:dyDescent="0.2">
      <c r="D849" s="28"/>
      <c r="E849" s="28"/>
    </row>
    <row r="850" spans="4:5" x14ac:dyDescent="0.2">
      <c r="D850" s="28"/>
      <c r="E850" s="28"/>
    </row>
    <row r="851" spans="4:5" x14ac:dyDescent="0.2">
      <c r="D851" s="28"/>
      <c r="E851" s="28"/>
    </row>
    <row r="852" spans="4:5" x14ac:dyDescent="0.2">
      <c r="D852" s="28"/>
      <c r="E852" s="28"/>
    </row>
    <row r="853" spans="4:5" x14ac:dyDescent="0.2">
      <c r="D853" s="28"/>
      <c r="E853" s="28"/>
    </row>
    <row r="854" spans="4:5" x14ac:dyDescent="0.2">
      <c r="D854" s="28"/>
      <c r="E854" s="28"/>
    </row>
    <row r="855" spans="4:5" x14ac:dyDescent="0.2">
      <c r="D855" s="28"/>
      <c r="E855" s="28"/>
    </row>
    <row r="856" spans="4:5" x14ac:dyDescent="0.2">
      <c r="D856" s="28"/>
      <c r="E856" s="28"/>
    </row>
    <row r="857" spans="4:5" x14ac:dyDescent="0.2">
      <c r="D857" s="28"/>
      <c r="E857" s="28"/>
    </row>
    <row r="858" spans="4:5" x14ac:dyDescent="0.2">
      <c r="D858" s="28"/>
      <c r="E858" s="28"/>
    </row>
    <row r="859" spans="4:5" x14ac:dyDescent="0.2">
      <c r="D859" s="28"/>
      <c r="E859" s="28"/>
    </row>
    <row r="860" spans="4:5" x14ac:dyDescent="0.2">
      <c r="D860" s="28"/>
      <c r="E860" s="28"/>
    </row>
    <row r="861" spans="4:5" x14ac:dyDescent="0.2">
      <c r="D861" s="28"/>
      <c r="E861" s="28"/>
    </row>
    <row r="862" spans="4:5" x14ac:dyDescent="0.2">
      <c r="D862" s="28"/>
      <c r="E862" s="28"/>
    </row>
    <row r="863" spans="4:5" x14ac:dyDescent="0.2">
      <c r="D863" s="28"/>
      <c r="E863" s="28"/>
    </row>
    <row r="864" spans="4:5" x14ac:dyDescent="0.2">
      <c r="D864" s="28"/>
      <c r="E864" s="28"/>
    </row>
    <row r="865" spans="4:5" x14ac:dyDescent="0.2">
      <c r="D865" s="28"/>
      <c r="E865" s="28"/>
    </row>
    <row r="866" spans="4:5" x14ac:dyDescent="0.2">
      <c r="D866" s="28"/>
      <c r="E866" s="28"/>
    </row>
    <row r="867" spans="4:5" x14ac:dyDescent="0.2">
      <c r="D867" s="28"/>
      <c r="E867" s="28"/>
    </row>
    <row r="868" spans="4:5" x14ac:dyDescent="0.2">
      <c r="D868" s="28"/>
      <c r="E868" s="28"/>
    </row>
    <row r="869" spans="4:5" x14ac:dyDescent="0.2">
      <c r="D869" s="28"/>
      <c r="E869" s="28"/>
    </row>
    <row r="870" spans="4:5" x14ac:dyDescent="0.2">
      <c r="D870" s="28"/>
      <c r="E870" s="28"/>
    </row>
    <row r="871" spans="4:5" x14ac:dyDescent="0.2">
      <c r="D871" s="28"/>
      <c r="E871" s="28"/>
    </row>
    <row r="872" spans="4:5" x14ac:dyDescent="0.2">
      <c r="D872" s="28"/>
      <c r="E872" s="28"/>
    </row>
    <row r="873" spans="4:5" x14ac:dyDescent="0.2">
      <c r="D873" s="28"/>
      <c r="E873" s="28"/>
    </row>
    <row r="874" spans="4:5" x14ac:dyDescent="0.2">
      <c r="D874" s="28"/>
      <c r="E874" s="28"/>
    </row>
    <row r="875" spans="4:5" x14ac:dyDescent="0.2">
      <c r="D875" s="28"/>
      <c r="E875" s="28"/>
    </row>
    <row r="876" spans="4:5" x14ac:dyDescent="0.2">
      <c r="D876" s="28"/>
      <c r="E876" s="28"/>
    </row>
    <row r="877" spans="4:5" x14ac:dyDescent="0.2">
      <c r="D877" s="28"/>
      <c r="E877" s="28"/>
    </row>
    <row r="878" spans="4:5" x14ac:dyDescent="0.2">
      <c r="D878" s="28"/>
      <c r="E878" s="28"/>
    </row>
    <row r="879" spans="4:5" x14ac:dyDescent="0.2">
      <c r="D879" s="28"/>
      <c r="E879" s="28"/>
    </row>
    <row r="880" spans="4:5" x14ac:dyDescent="0.2">
      <c r="D880" s="28"/>
      <c r="E880" s="28"/>
    </row>
    <row r="881" spans="4:5" x14ac:dyDescent="0.2">
      <c r="D881" s="28"/>
      <c r="E881" s="28"/>
    </row>
    <row r="882" spans="4:5" x14ac:dyDescent="0.2">
      <c r="D882" s="28"/>
      <c r="E882" s="28"/>
    </row>
    <row r="883" spans="4:5" x14ac:dyDescent="0.2">
      <c r="D883" s="28"/>
      <c r="E883" s="28"/>
    </row>
    <row r="884" spans="4:5" x14ac:dyDescent="0.2">
      <c r="D884" s="28"/>
      <c r="E884" s="28"/>
    </row>
    <row r="885" spans="4:5" x14ac:dyDescent="0.2">
      <c r="D885" s="28"/>
      <c r="E885" s="28"/>
    </row>
    <row r="886" spans="4:5" x14ac:dyDescent="0.2">
      <c r="D886" s="28"/>
      <c r="E886" s="28"/>
    </row>
    <row r="887" spans="4:5" x14ac:dyDescent="0.2">
      <c r="D887" s="28"/>
      <c r="E887" s="28"/>
    </row>
    <row r="888" spans="4:5" x14ac:dyDescent="0.2">
      <c r="D888" s="28"/>
      <c r="E888" s="28"/>
    </row>
    <row r="889" spans="4:5" x14ac:dyDescent="0.2">
      <c r="D889" s="28"/>
      <c r="E889" s="28"/>
    </row>
    <row r="890" spans="4:5" x14ac:dyDescent="0.2">
      <c r="D890" s="28"/>
      <c r="E890" s="28"/>
    </row>
    <row r="891" spans="4:5" x14ac:dyDescent="0.2">
      <c r="D891" s="28"/>
      <c r="E891" s="28"/>
    </row>
    <row r="892" spans="4:5" x14ac:dyDescent="0.2">
      <c r="D892" s="28"/>
      <c r="E892" s="28"/>
    </row>
    <row r="893" spans="4:5" x14ac:dyDescent="0.2">
      <c r="D893" s="28"/>
      <c r="E893" s="28"/>
    </row>
    <row r="894" spans="4:5" x14ac:dyDescent="0.2">
      <c r="D894" s="28"/>
      <c r="E894" s="28"/>
    </row>
    <row r="895" spans="4:5" x14ac:dyDescent="0.2">
      <c r="D895" s="28"/>
      <c r="E895" s="28"/>
    </row>
    <row r="896" spans="4:5" x14ac:dyDescent="0.2">
      <c r="D896" s="28"/>
      <c r="E896" s="28"/>
    </row>
    <row r="897" spans="4:5" x14ac:dyDescent="0.2">
      <c r="D897" s="28"/>
      <c r="E897" s="28"/>
    </row>
    <row r="898" spans="4:5" x14ac:dyDescent="0.2">
      <c r="D898" s="28"/>
      <c r="E898" s="28"/>
    </row>
    <row r="899" spans="4:5" x14ac:dyDescent="0.2">
      <c r="D899" s="28"/>
      <c r="E899" s="28"/>
    </row>
    <row r="900" spans="4:5" x14ac:dyDescent="0.2">
      <c r="D900" s="28"/>
      <c r="E900" s="28"/>
    </row>
    <row r="901" spans="4:5" x14ac:dyDescent="0.2">
      <c r="D901" s="28"/>
      <c r="E901" s="28"/>
    </row>
    <row r="902" spans="4:5" x14ac:dyDescent="0.2">
      <c r="D902" s="28"/>
      <c r="E902" s="28"/>
    </row>
    <row r="903" spans="4:5" x14ac:dyDescent="0.2">
      <c r="D903" s="28"/>
      <c r="E903" s="28"/>
    </row>
    <row r="904" spans="4:5" x14ac:dyDescent="0.2">
      <c r="D904" s="28"/>
      <c r="E904" s="28"/>
    </row>
    <row r="905" spans="4:5" x14ac:dyDescent="0.2">
      <c r="D905" s="28"/>
      <c r="E905" s="28"/>
    </row>
    <row r="906" spans="4:5" x14ac:dyDescent="0.2">
      <c r="D906" s="28"/>
      <c r="E906" s="28"/>
    </row>
    <row r="907" spans="4:5" x14ac:dyDescent="0.2">
      <c r="D907" s="28"/>
      <c r="E907" s="28"/>
    </row>
    <row r="908" spans="4:5" x14ac:dyDescent="0.2">
      <c r="D908" s="28"/>
      <c r="E908" s="28"/>
    </row>
    <row r="909" spans="4:5" x14ac:dyDescent="0.2">
      <c r="D909" s="28"/>
      <c r="E909" s="28"/>
    </row>
    <row r="910" spans="4:5" x14ac:dyDescent="0.2">
      <c r="D910" s="28"/>
      <c r="E910" s="28"/>
    </row>
    <row r="911" spans="4:5" x14ac:dyDescent="0.2">
      <c r="D911" s="28"/>
      <c r="E911" s="28"/>
    </row>
    <row r="912" spans="4:5" x14ac:dyDescent="0.2">
      <c r="D912" s="28"/>
      <c r="E912" s="28"/>
    </row>
    <row r="913" spans="4:5" x14ac:dyDescent="0.2">
      <c r="D913" s="28"/>
      <c r="E913" s="28"/>
    </row>
    <row r="914" spans="4:5" x14ac:dyDescent="0.2">
      <c r="D914" s="28"/>
      <c r="E914" s="28"/>
    </row>
    <row r="915" spans="4:5" x14ac:dyDescent="0.2">
      <c r="D915" s="28"/>
      <c r="E915" s="28"/>
    </row>
    <row r="916" spans="4:5" x14ac:dyDescent="0.2">
      <c r="D916" s="28"/>
      <c r="E916" s="28"/>
    </row>
    <row r="917" spans="4:5" x14ac:dyDescent="0.2">
      <c r="D917" s="28"/>
      <c r="E917" s="28"/>
    </row>
    <row r="918" spans="4:5" x14ac:dyDescent="0.2">
      <c r="D918" s="28"/>
      <c r="E918" s="28"/>
    </row>
    <row r="919" spans="4:5" x14ac:dyDescent="0.2">
      <c r="D919" s="28"/>
      <c r="E919" s="28"/>
    </row>
    <row r="920" spans="4:5" x14ac:dyDescent="0.2">
      <c r="D920" s="28"/>
      <c r="E920" s="28"/>
    </row>
    <row r="921" spans="4:5" x14ac:dyDescent="0.2">
      <c r="D921" s="28"/>
      <c r="E921" s="28"/>
    </row>
    <row r="922" spans="4:5" x14ac:dyDescent="0.2">
      <c r="D922" s="28"/>
      <c r="E922" s="28"/>
    </row>
    <row r="923" spans="4:5" x14ac:dyDescent="0.2">
      <c r="D923" s="28"/>
      <c r="E923" s="28"/>
    </row>
    <row r="924" spans="4:5" x14ac:dyDescent="0.2">
      <c r="D924" s="28"/>
      <c r="E924" s="28"/>
    </row>
    <row r="925" spans="4:5" x14ac:dyDescent="0.2">
      <c r="D925" s="28"/>
      <c r="E925" s="28"/>
    </row>
    <row r="926" spans="4:5" x14ac:dyDescent="0.2">
      <c r="D926" s="28"/>
      <c r="E926" s="28"/>
    </row>
    <row r="927" spans="4:5" x14ac:dyDescent="0.2">
      <c r="D927" s="28"/>
      <c r="E927" s="28"/>
    </row>
    <row r="928" spans="4:5" x14ac:dyDescent="0.2">
      <c r="D928" s="28"/>
      <c r="E928" s="28"/>
    </row>
    <row r="929" spans="4:5" x14ac:dyDescent="0.2">
      <c r="D929" s="28"/>
      <c r="E929" s="28"/>
    </row>
    <row r="930" spans="4:5" x14ac:dyDescent="0.2">
      <c r="D930" s="28"/>
      <c r="E930" s="28"/>
    </row>
    <row r="931" spans="4:5" x14ac:dyDescent="0.2">
      <c r="D931" s="28"/>
      <c r="E931" s="28"/>
    </row>
    <row r="932" spans="4:5" x14ac:dyDescent="0.2">
      <c r="D932" s="28"/>
      <c r="E932" s="28"/>
    </row>
    <row r="933" spans="4:5" x14ac:dyDescent="0.2">
      <c r="D933" s="28"/>
      <c r="E933" s="28"/>
    </row>
    <row r="934" spans="4:5" x14ac:dyDescent="0.2">
      <c r="D934" s="28"/>
      <c r="E934" s="28"/>
    </row>
    <row r="935" spans="4:5" x14ac:dyDescent="0.2">
      <c r="D935" s="28"/>
      <c r="E935" s="28"/>
    </row>
    <row r="936" spans="4:5" x14ac:dyDescent="0.2">
      <c r="D936" s="28"/>
      <c r="E936" s="28"/>
    </row>
    <row r="937" spans="4:5" x14ac:dyDescent="0.2">
      <c r="D937" s="28"/>
      <c r="E937" s="28"/>
    </row>
    <row r="938" spans="4:5" x14ac:dyDescent="0.2">
      <c r="D938" s="28"/>
      <c r="E938" s="28"/>
    </row>
    <row r="939" spans="4:5" x14ac:dyDescent="0.2">
      <c r="D939" s="28"/>
      <c r="E939" s="28"/>
    </row>
    <row r="940" spans="4:5" x14ac:dyDescent="0.2">
      <c r="D940" s="28"/>
      <c r="E940" s="28"/>
    </row>
    <row r="941" spans="4:5" x14ac:dyDescent="0.2">
      <c r="D941" s="28"/>
      <c r="E941" s="28"/>
    </row>
    <row r="942" spans="4:5" x14ac:dyDescent="0.2">
      <c r="D942" s="28"/>
      <c r="E942" s="28"/>
    </row>
    <row r="943" spans="4:5" x14ac:dyDescent="0.2">
      <c r="D943" s="28"/>
      <c r="E943" s="28"/>
    </row>
    <row r="944" spans="4:5" x14ac:dyDescent="0.2">
      <c r="D944" s="28"/>
      <c r="E944" s="28"/>
    </row>
    <row r="945" spans="4:5" x14ac:dyDescent="0.2">
      <c r="D945" s="28"/>
      <c r="E945" s="28"/>
    </row>
    <row r="946" spans="4:5" x14ac:dyDescent="0.2">
      <c r="D946" s="28"/>
      <c r="E946" s="28"/>
    </row>
    <row r="947" spans="4:5" x14ac:dyDescent="0.2">
      <c r="D947" s="28"/>
      <c r="E947" s="28"/>
    </row>
    <row r="948" spans="4:5" x14ac:dyDescent="0.2">
      <c r="D948" s="28"/>
      <c r="E948" s="28"/>
    </row>
    <row r="949" spans="4:5" x14ac:dyDescent="0.2">
      <c r="D949" s="28"/>
      <c r="E949" s="28"/>
    </row>
    <row r="950" spans="4:5" x14ac:dyDescent="0.2">
      <c r="D950" s="28"/>
      <c r="E950" s="28"/>
    </row>
    <row r="951" spans="4:5" x14ac:dyDescent="0.2">
      <c r="D951" s="28"/>
      <c r="E951" s="28"/>
    </row>
    <row r="952" spans="4:5" x14ac:dyDescent="0.2">
      <c r="D952" s="28"/>
      <c r="E952" s="28"/>
    </row>
    <row r="953" spans="4:5" x14ac:dyDescent="0.2">
      <c r="D953" s="28"/>
      <c r="E953" s="28"/>
    </row>
    <row r="954" spans="4:5" x14ac:dyDescent="0.2">
      <c r="D954" s="28"/>
      <c r="E954" s="28"/>
    </row>
    <row r="955" spans="4:5" x14ac:dyDescent="0.2">
      <c r="D955" s="28"/>
      <c r="E955" s="28"/>
    </row>
    <row r="956" spans="4:5" x14ac:dyDescent="0.2">
      <c r="D956" s="28"/>
      <c r="E956" s="28"/>
    </row>
    <row r="957" spans="4:5" x14ac:dyDescent="0.2">
      <c r="D957" s="28"/>
      <c r="E957" s="28"/>
    </row>
    <row r="958" spans="4:5" x14ac:dyDescent="0.2">
      <c r="D958" s="28"/>
      <c r="E958" s="28"/>
    </row>
    <row r="959" spans="4:5" x14ac:dyDescent="0.2">
      <c r="D959" s="28"/>
      <c r="E959" s="28"/>
    </row>
    <row r="960" spans="4:5" x14ac:dyDescent="0.2">
      <c r="D960" s="28"/>
      <c r="E960" s="28"/>
    </row>
    <row r="961" spans="4:5" x14ac:dyDescent="0.2">
      <c r="D961" s="28"/>
      <c r="E961" s="28"/>
    </row>
    <row r="962" spans="4:5" x14ac:dyDescent="0.2">
      <c r="D962" s="28"/>
      <c r="E962" s="28"/>
    </row>
    <row r="963" spans="4:5" x14ac:dyDescent="0.2">
      <c r="D963" s="28"/>
      <c r="E963" s="28"/>
    </row>
    <row r="964" spans="4:5" x14ac:dyDescent="0.2">
      <c r="D964" s="28"/>
      <c r="E964" s="28"/>
    </row>
    <row r="965" spans="4:5" x14ac:dyDescent="0.2">
      <c r="D965" s="28"/>
      <c r="E965" s="28"/>
    </row>
    <row r="966" spans="4:5" x14ac:dyDescent="0.2">
      <c r="D966" s="28"/>
      <c r="E966" s="28"/>
    </row>
    <row r="967" spans="4:5" x14ac:dyDescent="0.2">
      <c r="D967" s="28"/>
      <c r="E967" s="28"/>
    </row>
    <row r="968" spans="4:5" x14ac:dyDescent="0.2">
      <c r="D968" s="28"/>
      <c r="E968" s="28"/>
    </row>
    <row r="969" spans="4:5" x14ac:dyDescent="0.2">
      <c r="D969" s="28"/>
      <c r="E969" s="28"/>
    </row>
    <row r="970" spans="4:5" x14ac:dyDescent="0.2">
      <c r="D970" s="28"/>
      <c r="E970" s="28"/>
    </row>
    <row r="971" spans="4:5" x14ac:dyDescent="0.2">
      <c r="D971" s="28"/>
      <c r="E971" s="28"/>
    </row>
    <row r="972" spans="4:5" x14ac:dyDescent="0.2">
      <c r="D972" s="28"/>
      <c r="E972" s="28"/>
    </row>
    <row r="973" spans="4:5" x14ac:dyDescent="0.2">
      <c r="D973" s="28"/>
      <c r="E973" s="28"/>
    </row>
    <row r="974" spans="4:5" x14ac:dyDescent="0.2">
      <c r="D974" s="28"/>
      <c r="E974" s="28"/>
    </row>
    <row r="975" spans="4:5" x14ac:dyDescent="0.2">
      <c r="D975" s="28"/>
      <c r="E975" s="28"/>
    </row>
    <row r="976" spans="4:5" x14ac:dyDescent="0.2">
      <c r="D976" s="28"/>
      <c r="E976" s="28"/>
    </row>
    <row r="977" spans="4:5" x14ac:dyDescent="0.2">
      <c r="D977" s="28"/>
      <c r="E977" s="28"/>
    </row>
    <row r="978" spans="4:5" x14ac:dyDescent="0.2">
      <c r="D978" s="28"/>
      <c r="E978" s="28"/>
    </row>
    <row r="979" spans="4:5" x14ac:dyDescent="0.2">
      <c r="D979" s="28"/>
      <c r="E979" s="28"/>
    </row>
    <row r="980" spans="4:5" x14ac:dyDescent="0.2">
      <c r="D980" s="28"/>
      <c r="E980" s="28"/>
    </row>
    <row r="981" spans="4:5" x14ac:dyDescent="0.2">
      <c r="D981" s="28"/>
      <c r="E981" s="28"/>
    </row>
    <row r="982" spans="4:5" x14ac:dyDescent="0.2">
      <c r="D982" s="28"/>
      <c r="E982" s="28"/>
    </row>
    <row r="983" spans="4:5" x14ac:dyDescent="0.2">
      <c r="D983" s="28"/>
      <c r="E983" s="28"/>
    </row>
    <row r="984" spans="4:5" x14ac:dyDescent="0.2">
      <c r="D984" s="28"/>
      <c r="E984" s="28"/>
    </row>
    <row r="985" spans="4:5" x14ac:dyDescent="0.2">
      <c r="D985" s="28"/>
      <c r="E985" s="28"/>
    </row>
    <row r="986" spans="4:5" x14ac:dyDescent="0.2">
      <c r="D986" s="28"/>
      <c r="E986" s="28"/>
    </row>
    <row r="987" spans="4:5" x14ac:dyDescent="0.2">
      <c r="D987" s="28"/>
      <c r="E987" s="28"/>
    </row>
    <row r="988" spans="4:5" x14ac:dyDescent="0.2">
      <c r="D988" s="28"/>
      <c r="E988" s="28"/>
    </row>
    <row r="989" spans="4:5" x14ac:dyDescent="0.2">
      <c r="D989" s="28"/>
      <c r="E989" s="28"/>
    </row>
    <row r="990" spans="4:5" x14ac:dyDescent="0.2">
      <c r="D990" s="28"/>
      <c r="E990" s="28"/>
    </row>
    <row r="991" spans="4:5" x14ac:dyDescent="0.2">
      <c r="D991" s="28"/>
      <c r="E991" s="28"/>
    </row>
    <row r="992" spans="4:5" x14ac:dyDescent="0.2">
      <c r="D992" s="28"/>
      <c r="E992" s="28"/>
    </row>
    <row r="993" spans="4:5" x14ac:dyDescent="0.2">
      <c r="D993" s="28"/>
      <c r="E993" s="28"/>
    </row>
    <row r="994" spans="4:5" x14ac:dyDescent="0.2">
      <c r="D994" s="28"/>
      <c r="E994" s="28"/>
    </row>
    <row r="995" spans="4:5" x14ac:dyDescent="0.2">
      <c r="D995" s="28"/>
      <c r="E995" s="28"/>
    </row>
    <row r="996" spans="4:5" x14ac:dyDescent="0.2">
      <c r="D996" s="28"/>
      <c r="E996" s="28"/>
    </row>
    <row r="997" spans="4:5" x14ac:dyDescent="0.2">
      <c r="D997" s="28"/>
      <c r="E997" s="28"/>
    </row>
    <row r="998" spans="4:5" x14ac:dyDescent="0.2">
      <c r="D998" s="28"/>
      <c r="E998" s="28"/>
    </row>
    <row r="999" spans="4:5" x14ac:dyDescent="0.2">
      <c r="D999" s="28"/>
      <c r="E999" s="28"/>
    </row>
    <row r="1000" spans="4:5" x14ac:dyDescent="0.2">
      <c r="D1000" s="28"/>
      <c r="E1000" s="28"/>
    </row>
  </sheetData>
  <mergeCells count="34">
    <mergeCell ref="M15:P15"/>
    <mergeCell ref="K5:P5"/>
    <mergeCell ref="L6:P6"/>
    <mergeCell ref="L7:P7"/>
    <mergeCell ref="L8:P8"/>
    <mergeCell ref="L9:P9"/>
    <mergeCell ref="L10:P10"/>
    <mergeCell ref="K16:L16"/>
    <mergeCell ref="M16:P16"/>
    <mergeCell ref="K17:L17"/>
    <mergeCell ref="M17:P17"/>
    <mergeCell ref="D1:J1"/>
    <mergeCell ref="D2:J2"/>
    <mergeCell ref="E10:G10"/>
    <mergeCell ref="E11:G11"/>
    <mergeCell ref="E14:F14"/>
    <mergeCell ref="D13:G13"/>
    <mergeCell ref="L11:P11"/>
    <mergeCell ref="L12:P12"/>
    <mergeCell ref="K13:P13"/>
    <mergeCell ref="K14:L14"/>
    <mergeCell ref="M14:P14"/>
    <mergeCell ref="K15:L15"/>
    <mergeCell ref="E22:F22"/>
    <mergeCell ref="E24:G24"/>
    <mergeCell ref="E25:G25"/>
    <mergeCell ref="E27:H30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Q50"/>
  <sheetViews>
    <sheetView workbookViewId="0">
      <selection activeCell="I7" sqref="I7"/>
    </sheetView>
  </sheetViews>
  <sheetFormatPr defaultRowHeight="14.25" x14ac:dyDescent="0.2"/>
  <cols>
    <col min="1" max="2" width="1.75" customWidth="1"/>
    <col min="3" max="3" width="12.75" customWidth="1"/>
    <col min="4" max="4" width="18.75" customWidth="1"/>
    <col min="5" max="5" width="17.875" customWidth="1"/>
  </cols>
  <sheetData>
    <row r="1" spans="4:17" ht="23.25" x14ac:dyDescent="0.35">
      <c r="D1" s="51" t="s">
        <v>60</v>
      </c>
    </row>
    <row r="3" spans="4:17" x14ac:dyDescent="0.2">
      <c r="D3" s="4" t="s">
        <v>61</v>
      </c>
      <c r="E3" s="56" t="s">
        <v>14</v>
      </c>
      <c r="F3" s="57"/>
      <c r="G3" s="58"/>
    </row>
    <row r="4" spans="4:17" x14ac:dyDescent="0.2">
      <c r="D4" s="4" t="s">
        <v>17</v>
      </c>
      <c r="E4" s="56" t="s">
        <v>18</v>
      </c>
      <c r="F4" s="57"/>
      <c r="G4" s="58"/>
    </row>
    <row r="5" spans="4:17" x14ac:dyDescent="0.2">
      <c r="D5" s="4" t="s">
        <v>40</v>
      </c>
      <c r="E5" s="56" t="s">
        <v>41</v>
      </c>
      <c r="F5" s="57"/>
      <c r="G5" s="58"/>
    </row>
    <row r="8" spans="4:17" x14ac:dyDescent="0.2">
      <c r="D8" s="53" t="s">
        <v>62</v>
      </c>
      <c r="E8" s="52" t="s">
        <v>63</v>
      </c>
    </row>
    <row r="10" spans="4:17" x14ac:dyDescent="0.2">
      <c r="D10" s="7" t="s">
        <v>50</v>
      </c>
      <c r="E10" s="7" t="s">
        <v>51</v>
      </c>
      <c r="F10" s="7" t="s">
        <v>3</v>
      </c>
      <c r="G10" s="7" t="s">
        <v>52</v>
      </c>
      <c r="H10" s="7" t="s">
        <v>53</v>
      </c>
      <c r="I10" s="7" t="s">
        <v>54</v>
      </c>
      <c r="J10" s="7" t="s">
        <v>15</v>
      </c>
      <c r="K10" s="7" t="s">
        <v>19</v>
      </c>
      <c r="L10" s="7" t="s">
        <v>21</v>
      </c>
      <c r="M10" s="7" t="s">
        <v>55</v>
      </c>
      <c r="N10" s="7" t="s">
        <v>56</v>
      </c>
      <c r="O10" s="7" t="s">
        <v>57</v>
      </c>
      <c r="P10" s="7" t="s">
        <v>38</v>
      </c>
      <c r="Q10" s="7" t="s">
        <v>64</v>
      </c>
    </row>
    <row r="11" spans="4:17" x14ac:dyDescent="0.2">
      <c r="D11" s="19">
        <v>43181.291666666664</v>
      </c>
      <c r="E11" s="19">
        <v>43181.302083333336</v>
      </c>
      <c r="F11" s="20">
        <v>350</v>
      </c>
      <c r="G11" s="20">
        <v>11</v>
      </c>
      <c r="H11" s="20">
        <v>25</v>
      </c>
      <c r="I11" s="20">
        <v>15</v>
      </c>
      <c r="J11" s="20">
        <v>37</v>
      </c>
      <c r="K11" s="20">
        <v>23</v>
      </c>
      <c r="L11" s="20">
        <v>4</v>
      </c>
      <c r="M11" s="45">
        <f t="shared" ref="M11:M48" si="0">(G11*1)+(H11*1)+(I11*1)</f>
        <v>51</v>
      </c>
      <c r="N11" s="45">
        <f t="shared" ref="N11:N48" si="1">(F11*1)+(G11*1.5)+(H11*2.3)+(I11*2)+(J11*0.4)+(K11*0.2)+(L11*1)</f>
        <v>477.40000000000003</v>
      </c>
      <c r="O11" s="45">
        <f t="shared" ref="O11:O48" si="2">F11+G11+H11+I11+J11+K11+L11</f>
        <v>465</v>
      </c>
      <c r="P11" s="48">
        <f t="shared" ref="P11:P48" si="3">IF(O11=0," ",M11/O11)</f>
        <v>0.10967741935483871</v>
      </c>
      <c r="Q11" s="45">
        <v>1915</v>
      </c>
    </row>
    <row r="12" spans="4:17" x14ac:dyDescent="0.2">
      <c r="D12" s="21">
        <v>43181.302083333336</v>
      </c>
      <c r="E12" s="21">
        <v>43181.3125</v>
      </c>
      <c r="F12" s="22">
        <v>356</v>
      </c>
      <c r="G12" s="22">
        <v>13</v>
      </c>
      <c r="H12" s="22">
        <v>22</v>
      </c>
      <c r="I12" s="22">
        <v>18</v>
      </c>
      <c r="J12" s="22">
        <v>55</v>
      </c>
      <c r="K12" s="22">
        <v>26</v>
      </c>
      <c r="L12" s="22">
        <v>11</v>
      </c>
      <c r="M12" s="46">
        <f t="shared" si="0"/>
        <v>53</v>
      </c>
      <c r="N12" s="46">
        <f t="shared" si="1"/>
        <v>500.3</v>
      </c>
      <c r="O12" s="46">
        <f t="shared" si="2"/>
        <v>501</v>
      </c>
      <c r="P12" s="49">
        <f t="shared" si="3"/>
        <v>0.10578842315369262</v>
      </c>
      <c r="Q12" s="46">
        <v>1893</v>
      </c>
    </row>
    <row r="13" spans="4:17" x14ac:dyDescent="0.2">
      <c r="D13" s="21">
        <v>43181.3125</v>
      </c>
      <c r="E13" s="21">
        <v>43181.322916666664</v>
      </c>
      <c r="F13" s="22">
        <v>359</v>
      </c>
      <c r="G13" s="22">
        <v>10</v>
      </c>
      <c r="H13" s="22">
        <v>23</v>
      </c>
      <c r="I13" s="22">
        <v>21</v>
      </c>
      <c r="J13" s="22">
        <v>43</v>
      </c>
      <c r="K13" s="22">
        <v>39</v>
      </c>
      <c r="L13" s="22">
        <v>4</v>
      </c>
      <c r="M13" s="46">
        <f t="shared" si="0"/>
        <v>54</v>
      </c>
      <c r="N13" s="46">
        <f t="shared" si="1"/>
        <v>497.9</v>
      </c>
      <c r="O13" s="46">
        <f t="shared" si="2"/>
        <v>499</v>
      </c>
      <c r="P13" s="49">
        <f t="shared" si="3"/>
        <v>0.10821643286573146</v>
      </c>
      <c r="Q13" s="46">
        <v>1837</v>
      </c>
    </row>
    <row r="14" spans="4:17" x14ac:dyDescent="0.2">
      <c r="D14" s="21">
        <v>43181.322916666664</v>
      </c>
      <c r="E14" s="21">
        <v>43181.333333333336</v>
      </c>
      <c r="F14" s="22">
        <v>353</v>
      </c>
      <c r="G14" s="22">
        <v>18</v>
      </c>
      <c r="H14" s="22">
        <v>8</v>
      </c>
      <c r="I14" s="22">
        <v>13</v>
      </c>
      <c r="J14" s="22">
        <v>34</v>
      </c>
      <c r="K14" s="22">
        <v>19</v>
      </c>
      <c r="L14" s="22">
        <v>5</v>
      </c>
      <c r="M14" s="46">
        <f t="shared" si="0"/>
        <v>39</v>
      </c>
      <c r="N14" s="46">
        <f t="shared" si="1"/>
        <v>446.8</v>
      </c>
      <c r="O14" s="46">
        <f t="shared" si="2"/>
        <v>450</v>
      </c>
      <c r="P14" s="49">
        <f t="shared" si="3"/>
        <v>8.666666666666667E-2</v>
      </c>
      <c r="Q14" s="46">
        <v>1804</v>
      </c>
    </row>
    <row r="15" spans="4:17" x14ac:dyDescent="0.2">
      <c r="D15" s="21">
        <v>43181.333333333336</v>
      </c>
      <c r="E15" s="21">
        <v>43181.34375</v>
      </c>
      <c r="F15" s="22">
        <v>312</v>
      </c>
      <c r="G15" s="22">
        <v>15</v>
      </c>
      <c r="H15" s="22">
        <v>18</v>
      </c>
      <c r="I15" s="22">
        <v>17</v>
      </c>
      <c r="J15" s="22">
        <v>33</v>
      </c>
      <c r="K15" s="22">
        <v>43</v>
      </c>
      <c r="L15" s="22">
        <v>5</v>
      </c>
      <c r="M15" s="46">
        <f t="shared" si="0"/>
        <v>50</v>
      </c>
      <c r="N15" s="46">
        <f t="shared" si="1"/>
        <v>436.7</v>
      </c>
      <c r="O15" s="46">
        <f t="shared" si="2"/>
        <v>443</v>
      </c>
      <c r="P15" s="49">
        <f t="shared" si="3"/>
        <v>0.11286681715575621</v>
      </c>
      <c r="Q15" s="46">
        <v>1742</v>
      </c>
    </row>
    <row r="16" spans="4:17" x14ac:dyDescent="0.2">
      <c r="D16" s="21">
        <v>43181.34375</v>
      </c>
      <c r="E16" s="21">
        <v>43181.354166666664</v>
      </c>
      <c r="F16" s="22">
        <v>316</v>
      </c>
      <c r="G16" s="22">
        <v>13</v>
      </c>
      <c r="H16" s="22">
        <v>20</v>
      </c>
      <c r="I16" s="22">
        <v>20</v>
      </c>
      <c r="J16" s="22">
        <v>30</v>
      </c>
      <c r="K16" s="22">
        <v>41</v>
      </c>
      <c r="L16" s="22">
        <v>5</v>
      </c>
      <c r="M16" s="46">
        <f t="shared" si="0"/>
        <v>53</v>
      </c>
      <c r="N16" s="46">
        <f t="shared" si="1"/>
        <v>446.7</v>
      </c>
      <c r="O16" s="46">
        <f t="shared" si="2"/>
        <v>445</v>
      </c>
      <c r="P16" s="49">
        <f t="shared" si="3"/>
        <v>0.11910112359550562</v>
      </c>
      <c r="Q16" s="46">
        <v>1689</v>
      </c>
    </row>
    <row r="17" spans="3:17" x14ac:dyDescent="0.2">
      <c r="D17" s="21">
        <v>43181.354166666664</v>
      </c>
      <c r="E17" s="21">
        <v>43181.364583333336</v>
      </c>
      <c r="F17" s="22">
        <v>334</v>
      </c>
      <c r="G17" s="22">
        <v>18</v>
      </c>
      <c r="H17" s="22">
        <v>23</v>
      </c>
      <c r="I17" s="22">
        <v>19</v>
      </c>
      <c r="J17" s="22">
        <v>31</v>
      </c>
      <c r="K17" s="22">
        <v>35</v>
      </c>
      <c r="L17" s="22">
        <v>6</v>
      </c>
      <c r="M17" s="46">
        <f t="shared" si="0"/>
        <v>60</v>
      </c>
      <c r="N17" s="46">
        <f t="shared" si="1"/>
        <v>477.29999999999995</v>
      </c>
      <c r="O17" s="46">
        <f t="shared" si="2"/>
        <v>466</v>
      </c>
      <c r="P17" s="49">
        <f t="shared" si="3"/>
        <v>0.12875536480686695</v>
      </c>
      <c r="Q17" s="46">
        <v>1663</v>
      </c>
    </row>
    <row r="18" spans="3:17" x14ac:dyDescent="0.2">
      <c r="D18" s="21">
        <v>43181.364583333336</v>
      </c>
      <c r="E18" s="21">
        <v>43181.375</v>
      </c>
      <c r="F18" s="22">
        <v>259</v>
      </c>
      <c r="G18" s="22">
        <v>19</v>
      </c>
      <c r="H18" s="22">
        <v>34</v>
      </c>
      <c r="I18" s="22">
        <v>17</v>
      </c>
      <c r="J18" s="22">
        <v>21</v>
      </c>
      <c r="K18" s="22">
        <v>34</v>
      </c>
      <c r="L18" s="22">
        <v>4</v>
      </c>
      <c r="M18" s="46">
        <f t="shared" si="0"/>
        <v>70</v>
      </c>
      <c r="N18" s="46">
        <f t="shared" si="1"/>
        <v>418.9</v>
      </c>
      <c r="O18" s="46">
        <f t="shared" si="2"/>
        <v>388</v>
      </c>
      <c r="P18" s="49">
        <f t="shared" si="3"/>
        <v>0.18041237113402062</v>
      </c>
      <c r="Q18" s="46">
        <v>1594</v>
      </c>
    </row>
    <row r="19" spans="3:17" x14ac:dyDescent="0.2">
      <c r="D19" s="21">
        <v>43181.375</v>
      </c>
      <c r="E19" s="21">
        <v>43181.385416666664</v>
      </c>
      <c r="F19" s="22">
        <v>290</v>
      </c>
      <c r="G19" s="22">
        <v>10</v>
      </c>
      <c r="H19" s="22">
        <v>29</v>
      </c>
      <c r="I19" s="22">
        <v>20</v>
      </c>
      <c r="J19" s="22">
        <v>15</v>
      </c>
      <c r="K19" s="22">
        <v>21</v>
      </c>
      <c r="L19" s="22">
        <v>5</v>
      </c>
      <c r="M19" s="46">
        <f t="shared" si="0"/>
        <v>59</v>
      </c>
      <c r="N19" s="46">
        <f t="shared" si="1"/>
        <v>426.9</v>
      </c>
      <c r="O19" s="46">
        <f t="shared" si="2"/>
        <v>390</v>
      </c>
      <c r="P19" s="49">
        <f t="shared" si="3"/>
        <v>0.15128205128205127</v>
      </c>
      <c r="Q19" s="46">
        <v>1637</v>
      </c>
    </row>
    <row r="20" spans="3:17" x14ac:dyDescent="0.2">
      <c r="D20" s="21">
        <v>43181.385416666664</v>
      </c>
      <c r="E20" s="21">
        <v>43181.395833333336</v>
      </c>
      <c r="F20" s="22">
        <v>309</v>
      </c>
      <c r="G20" s="22">
        <v>25</v>
      </c>
      <c r="H20" s="22">
        <v>24</v>
      </c>
      <c r="I20" s="22">
        <v>20</v>
      </c>
      <c r="J20" s="22">
        <v>20</v>
      </c>
      <c r="K20" s="22">
        <v>16</v>
      </c>
      <c r="L20" s="22">
        <v>5</v>
      </c>
      <c r="M20" s="46">
        <f t="shared" si="0"/>
        <v>69</v>
      </c>
      <c r="N20" s="46">
        <f t="shared" si="1"/>
        <v>457.9</v>
      </c>
      <c r="O20" s="46">
        <f t="shared" si="2"/>
        <v>419</v>
      </c>
      <c r="P20" s="49">
        <f t="shared" si="3"/>
        <v>0.16467780429594273</v>
      </c>
      <c r="Q20" s="46">
        <v>1247</v>
      </c>
    </row>
    <row r="21" spans="3:17" x14ac:dyDescent="0.2">
      <c r="D21" s="21">
        <v>43181.395833333336</v>
      </c>
      <c r="E21" s="21">
        <v>43181.40625</v>
      </c>
      <c r="F21" s="22">
        <v>306</v>
      </c>
      <c r="G21" s="22">
        <v>12</v>
      </c>
      <c r="H21" s="22">
        <v>28</v>
      </c>
      <c r="I21" s="22">
        <v>16</v>
      </c>
      <c r="J21" s="22">
        <v>19</v>
      </c>
      <c r="K21" s="22">
        <v>10</v>
      </c>
      <c r="L21" s="22">
        <v>6</v>
      </c>
      <c r="M21" s="46">
        <f t="shared" si="0"/>
        <v>56</v>
      </c>
      <c r="N21" s="46">
        <f t="shared" si="1"/>
        <v>436</v>
      </c>
      <c r="O21" s="46">
        <f t="shared" si="2"/>
        <v>397</v>
      </c>
      <c r="P21" s="49">
        <f t="shared" si="3"/>
        <v>0.14105793450881612</v>
      </c>
      <c r="Q21" s="46">
        <v>828</v>
      </c>
    </row>
    <row r="22" spans="3:17" x14ac:dyDescent="0.2">
      <c r="D22" s="23">
        <v>43181.40625</v>
      </c>
      <c r="E22" s="23">
        <v>43181.416666666664</v>
      </c>
      <c r="F22" s="24">
        <v>340</v>
      </c>
      <c r="G22" s="24">
        <v>10</v>
      </c>
      <c r="H22" s="24">
        <v>25</v>
      </c>
      <c r="I22" s="24">
        <v>21</v>
      </c>
      <c r="J22" s="24">
        <v>19</v>
      </c>
      <c r="K22" s="24">
        <v>11</v>
      </c>
      <c r="L22" s="24">
        <v>5</v>
      </c>
      <c r="M22" s="47">
        <f t="shared" si="0"/>
        <v>56</v>
      </c>
      <c r="N22" s="47">
        <f t="shared" si="1"/>
        <v>469.3</v>
      </c>
      <c r="O22" s="47">
        <f t="shared" si="2"/>
        <v>431</v>
      </c>
      <c r="P22" s="50">
        <f t="shared" si="3"/>
        <v>0.12993039443155452</v>
      </c>
      <c r="Q22" s="47">
        <v>431</v>
      </c>
    </row>
    <row r="23" spans="3:17" x14ac:dyDescent="0.2">
      <c r="C23" s="5" t="s">
        <v>58</v>
      </c>
      <c r="D23" s="33">
        <v>43181.291666666664</v>
      </c>
      <c r="E23" s="33">
        <v>43181.416666666664</v>
      </c>
      <c r="F23" s="6">
        <v>3884</v>
      </c>
      <c r="G23" s="6">
        <v>174</v>
      </c>
      <c r="H23" s="6">
        <v>279</v>
      </c>
      <c r="I23" s="6">
        <v>217</v>
      </c>
      <c r="J23" s="6">
        <v>357</v>
      </c>
      <c r="K23" s="6">
        <v>318</v>
      </c>
      <c r="L23" s="6">
        <v>65</v>
      </c>
      <c r="M23" s="6">
        <v>670</v>
      </c>
      <c r="N23" s="6">
        <v>5492.0999999999995</v>
      </c>
      <c r="O23" s="6">
        <v>5294</v>
      </c>
      <c r="P23" s="8">
        <f>IF(O23=0," ",M23/O23)</f>
        <v>0.12655836796373252</v>
      </c>
    </row>
    <row r="24" spans="3:17" x14ac:dyDescent="0.2">
      <c r="C24" s="7" t="s">
        <v>65</v>
      </c>
      <c r="D24" s="33">
        <v>43181.291666666664</v>
      </c>
      <c r="E24" s="33">
        <f>MIN(D24+1/24,E23)</f>
        <v>43181.333333333328</v>
      </c>
      <c r="F24" s="6">
        <v>1418</v>
      </c>
      <c r="G24" s="6">
        <v>52</v>
      </c>
      <c r="H24" s="6">
        <v>78</v>
      </c>
      <c r="I24" s="6">
        <v>67</v>
      </c>
      <c r="J24" s="6">
        <v>169</v>
      </c>
      <c r="K24" s="6">
        <v>107</v>
      </c>
      <c r="L24" s="6">
        <v>24</v>
      </c>
      <c r="M24" s="6">
        <v>197</v>
      </c>
      <c r="N24" s="6">
        <v>1922.3999999999999</v>
      </c>
      <c r="O24" s="6">
        <v>1915</v>
      </c>
      <c r="P24" s="8">
        <f>IF(O24=0," ",M24/O24)</f>
        <v>0.10287206266318538</v>
      </c>
    </row>
    <row r="25" spans="3:17" ht="15" x14ac:dyDescent="0.25">
      <c r="D25" s="1"/>
      <c r="E25" s="1"/>
      <c r="M25" s="2"/>
      <c r="N25" s="2"/>
      <c r="O25" s="2"/>
      <c r="P25" s="3"/>
    </row>
    <row r="26" spans="3:17" x14ac:dyDescent="0.2">
      <c r="D26" s="19">
        <v>43181.5</v>
      </c>
      <c r="E26" s="19">
        <v>43181.510416666664</v>
      </c>
      <c r="F26" s="20">
        <v>311</v>
      </c>
      <c r="G26" s="20">
        <v>9</v>
      </c>
      <c r="H26" s="20">
        <v>28</v>
      </c>
      <c r="I26" s="20">
        <v>16</v>
      </c>
      <c r="J26" s="20">
        <v>13</v>
      </c>
      <c r="K26" s="20">
        <v>15</v>
      </c>
      <c r="L26" s="20">
        <v>4</v>
      </c>
      <c r="M26" s="45">
        <f t="shared" si="0"/>
        <v>53</v>
      </c>
      <c r="N26" s="45">
        <f t="shared" si="1"/>
        <v>433.09999999999997</v>
      </c>
      <c r="O26" s="45">
        <f t="shared" si="2"/>
        <v>396</v>
      </c>
      <c r="P26" s="48">
        <f t="shared" si="3"/>
        <v>0.13383838383838384</v>
      </c>
      <c r="Q26" s="45">
        <v>1551</v>
      </c>
    </row>
    <row r="27" spans="3:17" x14ac:dyDescent="0.2">
      <c r="D27" s="21">
        <v>43181.510416666664</v>
      </c>
      <c r="E27" s="21">
        <v>43181.520833333336</v>
      </c>
      <c r="F27" s="22">
        <v>331</v>
      </c>
      <c r="G27" s="22">
        <v>14</v>
      </c>
      <c r="H27" s="22">
        <v>15</v>
      </c>
      <c r="I27" s="22">
        <v>16</v>
      </c>
      <c r="J27" s="22">
        <v>13</v>
      </c>
      <c r="K27" s="22">
        <v>11</v>
      </c>
      <c r="L27" s="22">
        <v>7</v>
      </c>
      <c r="M27" s="46">
        <f t="shared" si="0"/>
        <v>45</v>
      </c>
      <c r="N27" s="46">
        <f t="shared" si="1"/>
        <v>432.9</v>
      </c>
      <c r="O27" s="46">
        <f t="shared" si="2"/>
        <v>407</v>
      </c>
      <c r="P27" s="49">
        <f t="shared" si="3"/>
        <v>0.11056511056511056</v>
      </c>
      <c r="Q27" s="46">
        <v>1545</v>
      </c>
    </row>
    <row r="28" spans="3:17" x14ac:dyDescent="0.2">
      <c r="D28" s="21">
        <v>43181.520833333336</v>
      </c>
      <c r="E28" s="21">
        <v>43181.53125</v>
      </c>
      <c r="F28" s="22">
        <v>289</v>
      </c>
      <c r="G28" s="22">
        <v>14</v>
      </c>
      <c r="H28" s="22">
        <v>31</v>
      </c>
      <c r="I28" s="22">
        <v>13</v>
      </c>
      <c r="J28" s="22">
        <v>10</v>
      </c>
      <c r="K28" s="22">
        <v>17</v>
      </c>
      <c r="L28" s="22">
        <v>5</v>
      </c>
      <c r="M28" s="46">
        <f t="shared" si="0"/>
        <v>58</v>
      </c>
      <c r="N28" s="46">
        <f t="shared" si="1"/>
        <v>419.7</v>
      </c>
      <c r="O28" s="46">
        <f t="shared" si="2"/>
        <v>379</v>
      </c>
      <c r="P28" s="49">
        <f t="shared" si="3"/>
        <v>0.15303430079155672</v>
      </c>
      <c r="Q28" s="46">
        <v>1481</v>
      </c>
    </row>
    <row r="29" spans="3:17" x14ac:dyDescent="0.2">
      <c r="D29" s="21">
        <v>43181.53125</v>
      </c>
      <c r="E29" s="21">
        <v>43181.541666666664</v>
      </c>
      <c r="F29" s="22">
        <v>303</v>
      </c>
      <c r="G29" s="22">
        <v>19</v>
      </c>
      <c r="H29" s="22">
        <v>19</v>
      </c>
      <c r="I29" s="22">
        <v>15</v>
      </c>
      <c r="J29" s="22">
        <v>3</v>
      </c>
      <c r="K29" s="22">
        <v>5</v>
      </c>
      <c r="L29" s="22">
        <v>5</v>
      </c>
      <c r="M29" s="46">
        <f t="shared" si="0"/>
        <v>53</v>
      </c>
      <c r="N29" s="46">
        <f t="shared" si="1"/>
        <v>412.4</v>
      </c>
      <c r="O29" s="46">
        <f t="shared" si="2"/>
        <v>369</v>
      </c>
      <c r="P29" s="49">
        <f t="shared" si="3"/>
        <v>0.14363143631436315</v>
      </c>
      <c r="Q29" s="46">
        <v>1483</v>
      </c>
    </row>
    <row r="30" spans="3:17" x14ac:dyDescent="0.2">
      <c r="D30" s="21">
        <v>43181.541666666664</v>
      </c>
      <c r="E30" s="21">
        <v>43181.552083333336</v>
      </c>
      <c r="F30" s="22">
        <v>316</v>
      </c>
      <c r="G30" s="22">
        <v>15</v>
      </c>
      <c r="H30" s="22">
        <v>25</v>
      </c>
      <c r="I30" s="22">
        <v>12</v>
      </c>
      <c r="J30" s="22">
        <v>8</v>
      </c>
      <c r="K30" s="22">
        <v>9</v>
      </c>
      <c r="L30" s="22">
        <v>5</v>
      </c>
      <c r="M30" s="46">
        <f t="shared" si="0"/>
        <v>52</v>
      </c>
      <c r="N30" s="46">
        <f t="shared" si="1"/>
        <v>430</v>
      </c>
      <c r="O30" s="46">
        <f t="shared" si="2"/>
        <v>390</v>
      </c>
      <c r="P30" s="49">
        <f t="shared" si="3"/>
        <v>0.13333333333333333</v>
      </c>
      <c r="Q30" s="46">
        <v>1501</v>
      </c>
    </row>
    <row r="31" spans="3:17" x14ac:dyDescent="0.2">
      <c r="D31" s="21">
        <v>43181.552083333336</v>
      </c>
      <c r="E31" s="21">
        <v>43181.5625</v>
      </c>
      <c r="F31" s="22">
        <v>266</v>
      </c>
      <c r="G31" s="22">
        <v>13</v>
      </c>
      <c r="H31" s="22">
        <v>26</v>
      </c>
      <c r="I31" s="22">
        <v>16</v>
      </c>
      <c r="J31" s="22">
        <v>11</v>
      </c>
      <c r="K31" s="22">
        <v>5</v>
      </c>
      <c r="L31" s="22">
        <v>6</v>
      </c>
      <c r="M31" s="46">
        <f t="shared" si="0"/>
        <v>55</v>
      </c>
      <c r="N31" s="46">
        <f t="shared" si="1"/>
        <v>388.7</v>
      </c>
      <c r="O31" s="46">
        <f t="shared" si="2"/>
        <v>343</v>
      </c>
      <c r="P31" s="49">
        <f t="shared" si="3"/>
        <v>0.16034985422740525</v>
      </c>
      <c r="Q31" s="46">
        <v>1111</v>
      </c>
    </row>
    <row r="32" spans="3:17" x14ac:dyDescent="0.2">
      <c r="D32" s="21">
        <v>43181.5625</v>
      </c>
      <c r="E32" s="21">
        <v>43181.572916666664</v>
      </c>
      <c r="F32" s="22">
        <v>308</v>
      </c>
      <c r="G32" s="22">
        <v>14</v>
      </c>
      <c r="H32" s="22">
        <v>19</v>
      </c>
      <c r="I32" s="22">
        <v>17</v>
      </c>
      <c r="J32" s="22">
        <v>9</v>
      </c>
      <c r="K32" s="22">
        <v>11</v>
      </c>
      <c r="L32" s="22">
        <v>3</v>
      </c>
      <c r="M32" s="46">
        <f t="shared" si="0"/>
        <v>50</v>
      </c>
      <c r="N32" s="46">
        <f t="shared" si="1"/>
        <v>415.5</v>
      </c>
      <c r="O32" s="46">
        <f t="shared" si="2"/>
        <v>381</v>
      </c>
      <c r="P32" s="49">
        <f t="shared" si="3"/>
        <v>0.13123359580052493</v>
      </c>
      <c r="Q32" s="46">
        <v>768</v>
      </c>
    </row>
    <row r="33" spans="3:17" x14ac:dyDescent="0.2">
      <c r="D33" s="23">
        <v>43181.572916666664</v>
      </c>
      <c r="E33" s="23">
        <v>43181.583333333336</v>
      </c>
      <c r="F33" s="24">
        <v>302</v>
      </c>
      <c r="G33" s="24">
        <v>23</v>
      </c>
      <c r="H33" s="24">
        <v>23</v>
      </c>
      <c r="I33" s="24">
        <v>14</v>
      </c>
      <c r="J33" s="24">
        <v>8</v>
      </c>
      <c r="K33" s="24">
        <v>10</v>
      </c>
      <c r="L33" s="24">
        <v>7</v>
      </c>
      <c r="M33" s="47">
        <f t="shared" si="0"/>
        <v>60</v>
      </c>
      <c r="N33" s="47">
        <f t="shared" si="1"/>
        <v>429.59999999999997</v>
      </c>
      <c r="O33" s="47">
        <f t="shared" si="2"/>
        <v>387</v>
      </c>
      <c r="P33" s="50">
        <f t="shared" si="3"/>
        <v>0.15503875968992248</v>
      </c>
      <c r="Q33" s="47">
        <v>387</v>
      </c>
    </row>
    <row r="34" spans="3:17" x14ac:dyDescent="0.2">
      <c r="C34" s="5" t="s">
        <v>58</v>
      </c>
      <c r="D34" s="33">
        <v>43181.5</v>
      </c>
      <c r="E34" s="33">
        <v>43181.583333333336</v>
      </c>
      <c r="F34" s="6">
        <v>2426</v>
      </c>
      <c r="G34" s="6">
        <v>121</v>
      </c>
      <c r="H34" s="6">
        <v>186</v>
      </c>
      <c r="I34" s="6">
        <v>119</v>
      </c>
      <c r="J34" s="6">
        <v>75</v>
      </c>
      <c r="K34" s="6">
        <v>83</v>
      </c>
      <c r="L34" s="6">
        <v>42</v>
      </c>
      <c r="M34" s="6">
        <v>426</v>
      </c>
      <c r="N34" s="6">
        <v>3361.8999999999996</v>
      </c>
      <c r="O34" s="6">
        <v>3052</v>
      </c>
      <c r="P34" s="8">
        <f>IF(O34=0," ",M34/O34)</f>
        <v>0.13958060288335516</v>
      </c>
    </row>
    <row r="35" spans="3:17" x14ac:dyDescent="0.2">
      <c r="C35" s="7" t="s">
        <v>65</v>
      </c>
      <c r="D35" s="33">
        <v>43181.5</v>
      </c>
      <c r="E35" s="33">
        <f>MIN(D35+1/24,E34)</f>
        <v>43181.541666666664</v>
      </c>
      <c r="F35" s="6">
        <v>1234</v>
      </c>
      <c r="G35" s="6">
        <v>56</v>
      </c>
      <c r="H35" s="6">
        <v>93</v>
      </c>
      <c r="I35" s="6">
        <v>60</v>
      </c>
      <c r="J35" s="6">
        <v>39</v>
      </c>
      <c r="K35" s="6">
        <v>48</v>
      </c>
      <c r="L35" s="6">
        <v>21</v>
      </c>
      <c r="M35" s="6">
        <v>209</v>
      </c>
      <c r="N35" s="6">
        <v>1698.1</v>
      </c>
      <c r="O35" s="6">
        <v>1551</v>
      </c>
      <c r="P35" s="8">
        <f>IF(O35=0," ",M35/O35)</f>
        <v>0.13475177304964539</v>
      </c>
    </row>
    <row r="36" spans="3:17" ht="15" x14ac:dyDescent="0.25">
      <c r="D36" s="1"/>
      <c r="E36" s="1"/>
      <c r="M36" s="2"/>
      <c r="N36" s="2"/>
      <c r="O36" s="2"/>
      <c r="P36" s="3"/>
    </row>
    <row r="37" spans="3:17" x14ac:dyDescent="0.2">
      <c r="D37" s="19">
        <v>43181.666666666664</v>
      </c>
      <c r="E37" s="19">
        <v>43181.677083333336</v>
      </c>
      <c r="F37" s="20">
        <v>270</v>
      </c>
      <c r="G37" s="20">
        <v>5</v>
      </c>
      <c r="H37" s="20">
        <v>12</v>
      </c>
      <c r="I37" s="20">
        <v>12</v>
      </c>
      <c r="J37" s="20">
        <v>20</v>
      </c>
      <c r="K37" s="20">
        <v>13</v>
      </c>
      <c r="L37" s="20">
        <v>7</v>
      </c>
      <c r="M37" s="45">
        <f t="shared" si="0"/>
        <v>29</v>
      </c>
      <c r="N37" s="45">
        <f t="shared" si="1"/>
        <v>346.70000000000005</v>
      </c>
      <c r="O37" s="45">
        <f t="shared" si="2"/>
        <v>339</v>
      </c>
      <c r="P37" s="48">
        <f t="shared" si="3"/>
        <v>8.5545722713864306E-2</v>
      </c>
      <c r="Q37" s="45">
        <v>1478</v>
      </c>
    </row>
    <row r="38" spans="3:17" x14ac:dyDescent="0.2">
      <c r="D38" s="21">
        <v>43181.677083333336</v>
      </c>
      <c r="E38" s="21">
        <v>43181.6875</v>
      </c>
      <c r="F38" s="22">
        <v>283</v>
      </c>
      <c r="G38" s="22">
        <v>11</v>
      </c>
      <c r="H38" s="22">
        <v>10</v>
      </c>
      <c r="I38" s="22">
        <v>21</v>
      </c>
      <c r="J38" s="22">
        <v>38</v>
      </c>
      <c r="K38" s="22">
        <v>22</v>
      </c>
      <c r="L38" s="22">
        <v>8</v>
      </c>
      <c r="M38" s="46">
        <f t="shared" si="0"/>
        <v>42</v>
      </c>
      <c r="N38" s="46">
        <f t="shared" si="1"/>
        <v>392.09999999999997</v>
      </c>
      <c r="O38" s="46">
        <f t="shared" si="2"/>
        <v>393</v>
      </c>
      <c r="P38" s="49">
        <f t="shared" si="3"/>
        <v>0.10687022900763359</v>
      </c>
      <c r="Q38" s="46">
        <v>1541</v>
      </c>
    </row>
    <row r="39" spans="3:17" x14ac:dyDescent="0.2">
      <c r="D39" s="21">
        <v>43181.6875</v>
      </c>
      <c r="E39" s="21">
        <v>43181.697916666664</v>
      </c>
      <c r="F39" s="22">
        <v>244</v>
      </c>
      <c r="G39" s="22">
        <v>5</v>
      </c>
      <c r="H39" s="22">
        <v>10</v>
      </c>
      <c r="I39" s="22">
        <v>16</v>
      </c>
      <c r="J39" s="22">
        <v>31</v>
      </c>
      <c r="K39" s="22">
        <v>17</v>
      </c>
      <c r="L39" s="22">
        <v>6</v>
      </c>
      <c r="M39" s="46">
        <f t="shared" si="0"/>
        <v>31</v>
      </c>
      <c r="N39" s="46">
        <f t="shared" si="1"/>
        <v>328.29999999999995</v>
      </c>
      <c r="O39" s="46">
        <f t="shared" si="2"/>
        <v>329</v>
      </c>
      <c r="P39" s="49">
        <f t="shared" si="3"/>
        <v>9.4224924012158054E-2</v>
      </c>
      <c r="Q39" s="46">
        <v>1562</v>
      </c>
    </row>
    <row r="40" spans="3:17" x14ac:dyDescent="0.2">
      <c r="D40" s="21">
        <v>43181.697916666664</v>
      </c>
      <c r="E40" s="21">
        <v>43181.708333333336</v>
      </c>
      <c r="F40" s="22">
        <v>324</v>
      </c>
      <c r="G40" s="22">
        <v>4</v>
      </c>
      <c r="H40" s="22">
        <v>5</v>
      </c>
      <c r="I40" s="22">
        <v>19</v>
      </c>
      <c r="J40" s="22">
        <v>40</v>
      </c>
      <c r="K40" s="22">
        <v>17</v>
      </c>
      <c r="L40" s="22">
        <v>8</v>
      </c>
      <c r="M40" s="46">
        <f t="shared" si="0"/>
        <v>28</v>
      </c>
      <c r="N40" s="46">
        <f t="shared" si="1"/>
        <v>406.9</v>
      </c>
      <c r="O40" s="46">
        <f t="shared" si="2"/>
        <v>417</v>
      </c>
      <c r="P40" s="49">
        <f t="shared" si="3"/>
        <v>6.7146282973621102E-2</v>
      </c>
      <c r="Q40" s="46">
        <v>1687</v>
      </c>
    </row>
    <row r="41" spans="3:17" x14ac:dyDescent="0.2">
      <c r="D41" s="21">
        <v>43181.708333333336</v>
      </c>
      <c r="E41" s="21">
        <v>43181.71875</v>
      </c>
      <c r="F41" s="22">
        <v>301</v>
      </c>
      <c r="G41" s="22">
        <v>5</v>
      </c>
      <c r="H41" s="22">
        <v>12</v>
      </c>
      <c r="I41" s="22">
        <v>16</v>
      </c>
      <c r="J41" s="22">
        <v>44</v>
      </c>
      <c r="K41" s="22">
        <v>16</v>
      </c>
      <c r="L41" s="22">
        <v>8</v>
      </c>
      <c r="M41" s="46">
        <f t="shared" si="0"/>
        <v>33</v>
      </c>
      <c r="N41" s="46">
        <f t="shared" si="1"/>
        <v>396.90000000000003</v>
      </c>
      <c r="O41" s="46">
        <f t="shared" si="2"/>
        <v>402</v>
      </c>
      <c r="P41" s="49">
        <f t="shared" si="3"/>
        <v>8.2089552238805971E-2</v>
      </c>
      <c r="Q41" s="46">
        <v>1734</v>
      </c>
    </row>
    <row r="42" spans="3:17" x14ac:dyDescent="0.2">
      <c r="D42" s="21">
        <v>43181.71875</v>
      </c>
      <c r="E42" s="21">
        <v>43181.729166666664</v>
      </c>
      <c r="F42" s="22">
        <v>322</v>
      </c>
      <c r="G42" s="22">
        <v>4</v>
      </c>
      <c r="H42" s="22">
        <v>5</v>
      </c>
      <c r="I42" s="22">
        <v>15</v>
      </c>
      <c r="J42" s="22">
        <v>43</v>
      </c>
      <c r="K42" s="22">
        <v>24</v>
      </c>
      <c r="L42" s="22">
        <v>1</v>
      </c>
      <c r="M42" s="46">
        <f t="shared" si="0"/>
        <v>24</v>
      </c>
      <c r="N42" s="46">
        <f t="shared" si="1"/>
        <v>392.5</v>
      </c>
      <c r="O42" s="46">
        <f t="shared" si="2"/>
        <v>414</v>
      </c>
      <c r="P42" s="49">
        <f t="shared" si="3"/>
        <v>5.7971014492753624E-2</v>
      </c>
      <c r="Q42" s="46">
        <v>1770</v>
      </c>
    </row>
    <row r="43" spans="3:17" x14ac:dyDescent="0.2">
      <c r="D43" s="21">
        <v>43181.729166666664</v>
      </c>
      <c r="E43" s="21">
        <v>43181.739583333336</v>
      </c>
      <c r="F43" s="22">
        <v>321</v>
      </c>
      <c r="G43" s="22">
        <v>4</v>
      </c>
      <c r="H43" s="22">
        <v>5</v>
      </c>
      <c r="I43" s="22">
        <v>18</v>
      </c>
      <c r="J43" s="22">
        <v>66</v>
      </c>
      <c r="K43" s="22">
        <v>35</v>
      </c>
      <c r="L43" s="22">
        <v>5</v>
      </c>
      <c r="M43" s="46">
        <f t="shared" si="0"/>
        <v>27</v>
      </c>
      <c r="N43" s="46">
        <f t="shared" si="1"/>
        <v>412.9</v>
      </c>
      <c r="O43" s="46">
        <f t="shared" si="2"/>
        <v>454</v>
      </c>
      <c r="P43" s="49">
        <f t="shared" si="3"/>
        <v>5.9471365638766517E-2</v>
      </c>
      <c r="Q43" s="46">
        <v>1832</v>
      </c>
    </row>
    <row r="44" spans="3:17" x14ac:dyDescent="0.2">
      <c r="D44" s="21">
        <v>43181.739583333336</v>
      </c>
      <c r="E44" s="21">
        <v>43181.75</v>
      </c>
      <c r="F44" s="22">
        <v>336</v>
      </c>
      <c r="G44" s="22">
        <v>4</v>
      </c>
      <c r="H44" s="22">
        <v>4</v>
      </c>
      <c r="I44" s="22">
        <v>20</v>
      </c>
      <c r="J44" s="22">
        <v>47</v>
      </c>
      <c r="K44" s="22">
        <v>43</v>
      </c>
      <c r="L44" s="22">
        <v>10</v>
      </c>
      <c r="M44" s="46">
        <f t="shared" si="0"/>
        <v>28</v>
      </c>
      <c r="N44" s="46">
        <f t="shared" si="1"/>
        <v>428.6</v>
      </c>
      <c r="O44" s="46">
        <f t="shared" si="2"/>
        <v>464</v>
      </c>
      <c r="P44" s="49">
        <f t="shared" si="3"/>
        <v>6.0344827586206899E-2</v>
      </c>
      <c r="Q44" s="46">
        <v>1844</v>
      </c>
    </row>
    <row r="45" spans="3:17" x14ac:dyDescent="0.2">
      <c r="D45" s="21">
        <v>43181.75</v>
      </c>
      <c r="E45" s="21">
        <v>43181.760416666664</v>
      </c>
      <c r="F45" s="22">
        <v>319</v>
      </c>
      <c r="G45" s="22">
        <v>3</v>
      </c>
      <c r="H45" s="22">
        <v>7</v>
      </c>
      <c r="I45" s="22">
        <v>21</v>
      </c>
      <c r="J45" s="22">
        <v>44</v>
      </c>
      <c r="K45" s="22">
        <v>37</v>
      </c>
      <c r="L45" s="22">
        <v>7</v>
      </c>
      <c r="M45" s="46">
        <f t="shared" si="0"/>
        <v>31</v>
      </c>
      <c r="N45" s="46">
        <f t="shared" si="1"/>
        <v>413.6</v>
      </c>
      <c r="O45" s="46">
        <f t="shared" si="2"/>
        <v>438</v>
      </c>
      <c r="P45" s="49">
        <f t="shared" si="3"/>
        <v>7.0776255707762553E-2</v>
      </c>
      <c r="Q45" s="46">
        <v>1837</v>
      </c>
    </row>
    <row r="46" spans="3:17" x14ac:dyDescent="0.2">
      <c r="D46" s="21">
        <v>43181.760416666664</v>
      </c>
      <c r="E46" s="21">
        <v>43181.770833333336</v>
      </c>
      <c r="F46" s="22">
        <v>361</v>
      </c>
      <c r="G46" s="22">
        <v>5</v>
      </c>
      <c r="H46" s="22">
        <v>4</v>
      </c>
      <c r="I46" s="22">
        <v>16</v>
      </c>
      <c r="J46" s="22">
        <v>39</v>
      </c>
      <c r="K46" s="22">
        <v>45</v>
      </c>
      <c r="L46" s="22">
        <v>6</v>
      </c>
      <c r="M46" s="46">
        <f t="shared" si="0"/>
        <v>25</v>
      </c>
      <c r="N46" s="46">
        <f t="shared" si="1"/>
        <v>440.3</v>
      </c>
      <c r="O46" s="46">
        <f t="shared" si="2"/>
        <v>476</v>
      </c>
      <c r="P46" s="49">
        <f t="shared" si="3"/>
        <v>5.2521008403361345E-2</v>
      </c>
      <c r="Q46" s="46">
        <v>1399</v>
      </c>
    </row>
    <row r="47" spans="3:17" x14ac:dyDescent="0.2">
      <c r="D47" s="21">
        <v>43181.770833333336</v>
      </c>
      <c r="E47" s="21">
        <v>43181.78125</v>
      </c>
      <c r="F47" s="22">
        <v>387</v>
      </c>
      <c r="G47" s="22">
        <v>1</v>
      </c>
      <c r="H47" s="22">
        <v>5</v>
      </c>
      <c r="I47" s="22">
        <v>14</v>
      </c>
      <c r="J47" s="22">
        <v>26</v>
      </c>
      <c r="K47" s="22">
        <v>30</v>
      </c>
      <c r="L47" s="22">
        <v>3</v>
      </c>
      <c r="M47" s="46">
        <f t="shared" si="0"/>
        <v>20</v>
      </c>
      <c r="N47" s="46">
        <f t="shared" si="1"/>
        <v>447.4</v>
      </c>
      <c r="O47" s="46">
        <f t="shared" si="2"/>
        <v>466</v>
      </c>
      <c r="P47" s="49">
        <f t="shared" si="3"/>
        <v>4.2918454935622317E-2</v>
      </c>
      <c r="Q47" s="46">
        <v>923</v>
      </c>
    </row>
    <row r="48" spans="3:17" x14ac:dyDescent="0.2">
      <c r="D48" s="23">
        <v>43181.78125</v>
      </c>
      <c r="E48" s="23">
        <v>43181.791666666664</v>
      </c>
      <c r="F48" s="24">
        <v>346</v>
      </c>
      <c r="G48" s="24">
        <v>2</v>
      </c>
      <c r="H48" s="24">
        <v>6</v>
      </c>
      <c r="I48" s="24">
        <v>19</v>
      </c>
      <c r="J48" s="24">
        <v>36</v>
      </c>
      <c r="K48" s="24">
        <v>43</v>
      </c>
      <c r="L48" s="24">
        <v>5</v>
      </c>
      <c r="M48" s="47">
        <f t="shared" si="0"/>
        <v>27</v>
      </c>
      <c r="N48" s="47">
        <f t="shared" si="1"/>
        <v>428.8</v>
      </c>
      <c r="O48" s="47">
        <f t="shared" si="2"/>
        <v>457</v>
      </c>
      <c r="P48" s="50">
        <f t="shared" si="3"/>
        <v>5.9080962800875277E-2</v>
      </c>
      <c r="Q48" s="47">
        <v>457</v>
      </c>
    </row>
    <row r="49" spans="3:16" x14ac:dyDescent="0.2">
      <c r="C49" s="5" t="s">
        <v>58</v>
      </c>
      <c r="D49" s="33">
        <v>43181.666666666664</v>
      </c>
      <c r="E49" s="33">
        <v>43181.791666666664</v>
      </c>
      <c r="F49" s="6">
        <v>3814</v>
      </c>
      <c r="G49" s="6">
        <v>53</v>
      </c>
      <c r="H49" s="6">
        <v>85</v>
      </c>
      <c r="I49" s="6">
        <v>207</v>
      </c>
      <c r="J49" s="6">
        <v>474</v>
      </c>
      <c r="K49" s="6">
        <v>342</v>
      </c>
      <c r="L49" s="6">
        <v>74</v>
      </c>
      <c r="M49" s="6">
        <v>345</v>
      </c>
      <c r="N49" s="6">
        <v>4835</v>
      </c>
      <c r="O49" s="6">
        <v>5049</v>
      </c>
      <c r="P49" s="8">
        <f>IF(O49=0," ",M49/O49)</f>
        <v>6.833036244800951E-2</v>
      </c>
    </row>
    <row r="50" spans="3:16" x14ac:dyDescent="0.2">
      <c r="C50" s="7" t="s">
        <v>65</v>
      </c>
      <c r="D50" s="33">
        <v>43181.739583333336</v>
      </c>
      <c r="E50" s="33">
        <f>MIN(D50+1/24,E49)</f>
        <v>43181.78125</v>
      </c>
      <c r="F50" s="6">
        <v>1403</v>
      </c>
      <c r="G50" s="6">
        <v>13</v>
      </c>
      <c r="H50" s="6">
        <v>20</v>
      </c>
      <c r="I50" s="6">
        <v>71</v>
      </c>
      <c r="J50" s="6">
        <v>156</v>
      </c>
      <c r="K50" s="6">
        <v>155</v>
      </c>
      <c r="L50" s="6">
        <v>26</v>
      </c>
      <c r="M50" s="6">
        <v>104</v>
      </c>
      <c r="N50" s="6">
        <v>1729.9</v>
      </c>
      <c r="O50" s="6">
        <v>1844</v>
      </c>
      <c r="P50" s="8">
        <f>IF(O50=0," ",M50/O50)</f>
        <v>5.6399132321041212E-2</v>
      </c>
    </row>
  </sheetData>
  <mergeCells count="3">
    <mergeCell ref="E3:G3"/>
    <mergeCell ref="E4:G4"/>
    <mergeCell ref="E5:G5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2E6BD6ED290B429DC7929999399CE1" ma:contentTypeVersion="12" ma:contentTypeDescription="Create a new document." ma:contentTypeScope="" ma:versionID="f1c8ae1d74de4f50c1ecac22040e067e">
  <xsd:schema xmlns:xsd="http://www.w3.org/2001/XMLSchema" xmlns:xs="http://www.w3.org/2001/XMLSchema" xmlns:p="http://schemas.microsoft.com/office/2006/metadata/properties" xmlns:ns2="d2638d97-2fed-46a7-818c-1e7dc6f23826" xmlns:ns3="801ea4e6-356c-4d90-aef9-664fc2866395" targetNamespace="http://schemas.microsoft.com/office/2006/metadata/properties" ma:root="true" ma:fieldsID="edb12f4b414a010eba96358192746b79" ns2:_="" ns3:_="">
    <xsd:import namespace="d2638d97-2fed-46a7-818c-1e7dc6f23826"/>
    <xsd:import namespace="801ea4e6-356c-4d90-aef9-664fc2866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38d97-2fed-46a7-818c-1e7dc6f23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632c-c0dc-4527-9b44-4e2626a7d4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a4e6-356c-4d90-aef9-664fc286639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b2c0487-ce8b-45ac-8f51-752be1860a28}" ma:internalName="TaxCatchAll" ma:showField="CatchAllData" ma:web="32c80f48-a9a3-48a2-8472-1e7d878ae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638d97-2fed-46a7-818c-1e7dc6f23826">
      <Terms xmlns="http://schemas.microsoft.com/office/infopath/2007/PartnerControls"/>
    </lcf76f155ced4ddcb4097134ff3c332f>
    <TaxCatchAll xmlns="801ea4e6-356c-4d90-aef9-664fc2866395" xsi:nil="true"/>
  </documentManagement>
</p:properties>
</file>

<file path=customXml/itemProps1.xml><?xml version="1.0" encoding="utf-8"?>
<ds:datastoreItem xmlns:ds="http://schemas.openxmlformats.org/officeDocument/2006/customXml" ds:itemID="{5B643290-265C-487A-8F5C-002A1EB847F9}"/>
</file>

<file path=customXml/itemProps2.xml><?xml version="1.0" encoding="utf-8"?>
<ds:datastoreItem xmlns:ds="http://schemas.openxmlformats.org/officeDocument/2006/customXml" ds:itemID="{4B0196A4-361A-4C77-8166-783C4CF49968}"/>
</file>

<file path=customXml/itemProps3.xml><?xml version="1.0" encoding="utf-8"?>
<ds:datastoreItem xmlns:ds="http://schemas.openxmlformats.org/officeDocument/2006/customXml" ds:itemID="{35D14E4D-6C15-4344-A6F9-BA9577A072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Site_Data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2023-06-20T13:08:42Z</dcterms:created>
  <dcterms:modified xsi:type="dcterms:W3CDTF">2023-06-20T13:09:02Z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f3ba87-802c-49e2-929f-e58400db79f1_Enabled">
    <vt:lpwstr>true</vt:lpwstr>
  </property>
  <property fmtid="{D5CDD505-2E9C-101B-9397-08002B2CF9AE}" pid="3" name="MSIP_Label_9ef3ba87-802c-49e2-929f-e58400db79f1_SetDate">
    <vt:lpwstr>2023-06-20T13:09:02Z</vt:lpwstr>
  </property>
  <property fmtid="{D5CDD505-2E9C-101B-9397-08002B2CF9AE}" pid="4" name="MSIP_Label_9ef3ba87-802c-49e2-929f-e58400db79f1_Method">
    <vt:lpwstr>Privileged</vt:lpwstr>
  </property>
  <property fmtid="{D5CDD505-2E9C-101B-9397-08002B2CF9AE}" pid="5" name="MSIP_Label_9ef3ba87-802c-49e2-929f-e58400db79f1_Name">
    <vt:lpwstr>TfL Restricted - Protected</vt:lpwstr>
  </property>
  <property fmtid="{D5CDD505-2E9C-101B-9397-08002B2CF9AE}" pid="6" name="MSIP_Label_9ef3ba87-802c-49e2-929f-e58400db79f1_SiteId">
    <vt:lpwstr>1fbd65bf-5def-4eea-a692-a089c255346b</vt:lpwstr>
  </property>
  <property fmtid="{D5CDD505-2E9C-101B-9397-08002B2CF9AE}" pid="7" name="MSIP_Label_9ef3ba87-802c-49e2-929f-e58400db79f1_ActionId">
    <vt:lpwstr>8630cd82-9628-4f57-8b40-7a1b25a0c45f</vt:lpwstr>
  </property>
  <property fmtid="{D5CDD505-2E9C-101B-9397-08002B2CF9AE}" pid="8" name="MSIP_Label_9ef3ba87-802c-49e2-929f-e58400db79f1_ContentBits">
    <vt:lpwstr>2</vt:lpwstr>
  </property>
  <property fmtid="{D5CDD505-2E9C-101B-9397-08002B2CF9AE}" pid="9" name="ContentTypeId">
    <vt:lpwstr>0x010100C82E6BD6ED290B429DC7929999399CE1</vt:lpwstr>
  </property>
</Properties>
</file>